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9405" windowHeight="4875" tabRatio="785"/>
  </bookViews>
  <sheets>
    <sheet name="Пояснит.запис." sheetId="11" r:id="rId1"/>
    <sheet name="132 мон.выгрузка" sheetId="18" r:id="rId2"/>
    <sheet name="104 мон. выгрузка" sheetId="20" r:id="rId3"/>
    <sheet name="т.2300 выгрузка" sheetId="19" r:id="rId4"/>
    <sheet name="Контроль с МОН." sheetId="17" r:id="rId5"/>
    <sheet name="т.2000 выгрузка " sheetId="3" r:id="rId6"/>
    <sheet name="т.2000 контроль" sheetId="6" r:id="rId7"/>
    <sheet name="т.2020 выгрузка" sheetId="4" r:id="rId8"/>
    <sheet name="т.2020 контроль" sheetId="5" r:id="rId9"/>
    <sheet name="т.2910 выгрузка" sheetId="12" r:id="rId10"/>
    <sheet name="т.2911 выгрузка" sheetId="14" r:id="rId11"/>
    <sheet name="т.2910-2911 контроль" sheetId="13" r:id="rId12"/>
    <sheet name="т.4000 выгрузка" sheetId="8" r:id="rId13"/>
    <sheet name="т.4001 выгрузка" sheetId="9" r:id="rId14"/>
    <sheet name="т.4000 контроль" sheetId="10" r:id="rId15"/>
    <sheet name="т.4003 выгрузка" sheetId="15" r:id="rId16"/>
    <sheet name="т.4003 контроль" sheetId="16" r:id="rId17"/>
    <sheet name="т.4110 выгрузка" sheetId="21" r:id="rId18"/>
  </sheets>
  <externalReferences>
    <externalReference r:id="rId19"/>
  </externalReferences>
  <definedNames>
    <definedName name="_data">[1]Данные!$A$2:$BK$1000</definedName>
    <definedName name="_xlnm.Print_Titles" localSheetId="5">'т.2000 выгрузка '!$8:$8</definedName>
  </definedNames>
  <calcPr calcId="125725"/>
</workbook>
</file>

<file path=xl/calcChain.xml><?xml version="1.0" encoding="utf-8"?>
<calcChain xmlns="http://schemas.openxmlformats.org/spreadsheetml/2006/main">
  <c r="B23" i="11"/>
  <c r="H28" i="17"/>
  <c r="H26"/>
  <c r="H25"/>
  <c r="H23"/>
  <c r="H22"/>
  <c r="D56"/>
  <c r="D55"/>
  <c r="D54"/>
  <c r="D53"/>
  <c r="D52"/>
  <c r="D51"/>
  <c r="D50"/>
  <c r="D49"/>
  <c r="D48"/>
  <c r="D47"/>
  <c r="D46"/>
  <c r="D45"/>
  <c r="D43"/>
  <c r="D42"/>
  <c r="D41"/>
  <c r="D40"/>
  <c r="D39"/>
  <c r="D38"/>
  <c r="D37"/>
  <c r="D36"/>
  <c r="D35"/>
  <c r="D34"/>
  <c r="D33"/>
  <c r="D32"/>
  <c r="D30"/>
  <c r="D29"/>
  <c r="D27"/>
  <c r="D21"/>
  <c r="D20"/>
  <c r="D19"/>
  <c r="D18"/>
  <c r="E46" l="1"/>
  <c r="E47"/>
  <c r="E48"/>
  <c r="E49"/>
  <c r="E50"/>
  <c r="E51"/>
  <c r="E52"/>
  <c r="E53"/>
  <c r="E54"/>
  <c r="E55"/>
  <c r="E56"/>
  <c r="E45"/>
  <c r="E33"/>
  <c r="E34"/>
  <c r="E35"/>
  <c r="E36"/>
  <c r="E37"/>
  <c r="E38"/>
  <c r="E39"/>
  <c r="E40"/>
  <c r="E41"/>
  <c r="E42"/>
  <c r="E43"/>
  <c r="E32"/>
  <c r="D28"/>
  <c r="D26"/>
  <c r="D25"/>
  <c r="E26"/>
  <c r="E27"/>
  <c r="E28"/>
  <c r="E29"/>
  <c r="E30"/>
  <c r="E25"/>
  <c r="D23"/>
  <c r="D22"/>
  <c r="E19"/>
  <c r="E20"/>
  <c r="E21"/>
  <c r="E22"/>
  <c r="E23"/>
  <c r="E18"/>
  <c r="E13" l="1"/>
  <c r="E12"/>
  <c r="E10"/>
  <c r="E9"/>
  <c r="E7"/>
  <c r="E6"/>
  <c r="E4"/>
  <c r="E3"/>
  <c r="D13"/>
  <c r="D12"/>
  <c r="D10"/>
  <c r="D9"/>
  <c r="D7"/>
  <c r="D6"/>
  <c r="D4"/>
  <c r="D3"/>
  <c r="J15" i="16"/>
  <c r="I15"/>
  <c r="K15"/>
  <c r="J14"/>
  <c r="I14"/>
  <c r="K14" s="1"/>
  <c r="F15"/>
  <c r="G15"/>
  <c r="H15" s="1"/>
  <c r="G14"/>
  <c r="F14"/>
  <c r="C15"/>
  <c r="D15"/>
  <c r="O15" s="1"/>
  <c r="D14"/>
  <c r="C14"/>
  <c r="I12"/>
  <c r="J12"/>
  <c r="K12" s="1"/>
  <c r="J11"/>
  <c r="I11"/>
  <c r="I13" s="1"/>
  <c r="F12"/>
  <c r="G12"/>
  <c r="H12" s="1"/>
  <c r="G11"/>
  <c r="F11"/>
  <c r="C12"/>
  <c r="D12"/>
  <c r="O12" s="1"/>
  <c r="D11"/>
  <c r="C11"/>
  <c r="I8"/>
  <c r="J8"/>
  <c r="K8" s="1"/>
  <c r="I9"/>
  <c r="J9"/>
  <c r="K9" s="1"/>
  <c r="J7"/>
  <c r="I7"/>
  <c r="F8"/>
  <c r="G8"/>
  <c r="H8" s="1"/>
  <c r="F9"/>
  <c r="G9"/>
  <c r="H9" s="1"/>
  <c r="G7"/>
  <c r="F7"/>
  <c r="C8"/>
  <c r="D8"/>
  <c r="O8" s="1"/>
  <c r="C9"/>
  <c r="D9"/>
  <c r="O9" s="1"/>
  <c r="D7"/>
  <c r="C7"/>
  <c r="I4"/>
  <c r="J4"/>
  <c r="J6" s="1"/>
  <c r="I5"/>
  <c r="J5"/>
  <c r="K5" s="1"/>
  <c r="J3"/>
  <c r="I3"/>
  <c r="F4"/>
  <c r="G4"/>
  <c r="G6" s="1"/>
  <c r="F5"/>
  <c r="G5"/>
  <c r="H5" s="1"/>
  <c r="G3"/>
  <c r="F3"/>
  <c r="C4"/>
  <c r="D4"/>
  <c r="D6" s="1"/>
  <c r="C5"/>
  <c r="D5"/>
  <c r="O5" s="1"/>
  <c r="D3"/>
  <c r="C3"/>
  <c r="E15"/>
  <c r="H14"/>
  <c r="O14"/>
  <c r="N14"/>
  <c r="N12"/>
  <c r="F13"/>
  <c r="O11"/>
  <c r="C13"/>
  <c r="E9"/>
  <c r="N8"/>
  <c r="K7"/>
  <c r="F10"/>
  <c r="E7"/>
  <c r="E5"/>
  <c r="I6"/>
  <c r="F6"/>
  <c r="N4"/>
  <c r="G17"/>
  <c r="F18"/>
  <c r="D18"/>
  <c r="C17"/>
  <c r="AR9" i="10"/>
  <c r="AS9"/>
  <c r="AT9"/>
  <c r="AO10"/>
  <c r="AP10"/>
  <c r="AQ10"/>
  <c r="AR10"/>
  <c r="AS10"/>
  <c r="AT10"/>
  <c r="AO11"/>
  <c r="AP11"/>
  <c r="AQ11"/>
  <c r="AR11"/>
  <c r="AS11"/>
  <c r="AT11"/>
  <c r="AO12"/>
  <c r="AP12"/>
  <c r="AQ12"/>
  <c r="AR12"/>
  <c r="AS12"/>
  <c r="AT12"/>
  <c r="AO13"/>
  <c r="AP13"/>
  <c r="AQ13"/>
  <c r="AR13"/>
  <c r="AS13"/>
  <c r="AT13"/>
  <c r="AO14"/>
  <c r="AP14"/>
  <c r="AQ14"/>
  <c r="AR14"/>
  <c r="AS14"/>
  <c r="AT14"/>
  <c r="AO15"/>
  <c r="AP15"/>
  <c r="AQ15"/>
  <c r="AR15"/>
  <c r="AS15"/>
  <c r="AT15"/>
  <c r="AO16"/>
  <c r="AP16"/>
  <c r="AQ16"/>
  <c r="AR16"/>
  <c r="AS16"/>
  <c r="AT16"/>
  <c r="AO17"/>
  <c r="AP17"/>
  <c r="AQ17"/>
  <c r="AR17"/>
  <c r="AS17"/>
  <c r="AT17"/>
  <c r="AO18"/>
  <c r="AP18"/>
  <c r="AQ18"/>
  <c r="AR18"/>
  <c r="AS18"/>
  <c r="AT18"/>
  <c r="AO19"/>
  <c r="AP19"/>
  <c r="AQ19"/>
  <c r="AR19"/>
  <c r="AS19"/>
  <c r="AT19"/>
  <c r="AO20"/>
  <c r="AP20"/>
  <c r="AQ20"/>
  <c r="AR20"/>
  <c r="AS20"/>
  <c r="AT20"/>
  <c r="AO21"/>
  <c r="AP21"/>
  <c r="AQ21"/>
  <c r="AR21"/>
  <c r="AS21"/>
  <c r="AT21"/>
  <c r="AO22"/>
  <c r="AP22"/>
  <c r="AQ22"/>
  <c r="AR22"/>
  <c r="AS22"/>
  <c r="AT22"/>
  <c r="AO23"/>
  <c r="AP23"/>
  <c r="AQ23"/>
  <c r="AR23"/>
  <c r="AS23"/>
  <c r="AT23"/>
  <c r="AO24"/>
  <c r="AP24"/>
  <c r="AQ24"/>
  <c r="AR24"/>
  <c r="AS24"/>
  <c r="AT24"/>
  <c r="AO25"/>
  <c r="AP25"/>
  <c r="AQ25"/>
  <c r="AR25"/>
  <c r="AS25"/>
  <c r="AT25"/>
  <c r="AO26"/>
  <c r="AP26"/>
  <c r="AQ26"/>
  <c r="AR26"/>
  <c r="AS26"/>
  <c r="AT26"/>
  <c r="AO27"/>
  <c r="AP27"/>
  <c r="AQ27"/>
  <c r="AR27"/>
  <c r="AS27"/>
  <c r="AT27"/>
  <c r="AO28"/>
  <c r="AP28"/>
  <c r="AQ28"/>
  <c r="AR28"/>
  <c r="AS28"/>
  <c r="AT28"/>
  <c r="AO29"/>
  <c r="AP29"/>
  <c r="AQ29"/>
  <c r="AR29"/>
  <c r="AS29"/>
  <c r="AT29"/>
  <c r="AO30"/>
  <c r="AP30"/>
  <c r="AQ30"/>
  <c r="AR30"/>
  <c r="AS30"/>
  <c r="AT30"/>
  <c r="AO31"/>
  <c r="AP31"/>
  <c r="AQ31"/>
  <c r="AR31"/>
  <c r="AS31"/>
  <c r="AT31"/>
  <c r="AO32"/>
  <c r="AP32"/>
  <c r="AQ32"/>
  <c r="AR32"/>
  <c r="AS32"/>
  <c r="AT32"/>
  <c r="AO33"/>
  <c r="AP33"/>
  <c r="AQ33"/>
  <c r="AR33"/>
  <c r="AS33"/>
  <c r="AT33"/>
  <c r="AO34"/>
  <c r="AP34"/>
  <c r="AQ34"/>
  <c r="AR34"/>
  <c r="AS34"/>
  <c r="AT34"/>
  <c r="AO35"/>
  <c r="AP35"/>
  <c r="AQ35"/>
  <c r="AR35"/>
  <c r="AS35"/>
  <c r="AT35"/>
  <c r="AO36"/>
  <c r="AP36"/>
  <c r="AQ36"/>
  <c r="AR36"/>
  <c r="AS36"/>
  <c r="AT36"/>
  <c r="AO37"/>
  <c r="AP37"/>
  <c r="AQ37"/>
  <c r="AR37"/>
  <c r="AS37"/>
  <c r="AT37"/>
  <c r="AO38"/>
  <c r="AP38"/>
  <c r="AQ38"/>
  <c r="AR38"/>
  <c r="AS38"/>
  <c r="AT38"/>
  <c r="AO39"/>
  <c r="AP39"/>
  <c r="AQ39"/>
  <c r="AR39"/>
  <c r="AS39"/>
  <c r="AT39"/>
  <c r="AO40"/>
  <c r="AP40"/>
  <c r="AQ40"/>
  <c r="AR40"/>
  <c r="AS40"/>
  <c r="AT40"/>
  <c r="AR41"/>
  <c r="AS41"/>
  <c r="AT41"/>
  <c r="AO42"/>
  <c r="AP42"/>
  <c r="AQ42"/>
  <c r="AR42"/>
  <c r="AS42"/>
  <c r="AT42"/>
  <c r="AO43"/>
  <c r="AP43"/>
  <c r="AQ43"/>
  <c r="AR43"/>
  <c r="AS43"/>
  <c r="AT43"/>
  <c r="AO44"/>
  <c r="AP44"/>
  <c r="AQ44"/>
  <c r="AR44"/>
  <c r="AS44"/>
  <c r="AT44"/>
  <c r="AO45"/>
  <c r="AP45"/>
  <c r="AQ45"/>
  <c r="AR45"/>
  <c r="AS45"/>
  <c r="AT45"/>
  <c r="AO46"/>
  <c r="AP46"/>
  <c r="AQ46"/>
  <c r="AR46"/>
  <c r="AS46"/>
  <c r="AT46"/>
  <c r="AO47"/>
  <c r="AP47"/>
  <c r="AQ47"/>
  <c r="AR47"/>
  <c r="AS47"/>
  <c r="AT47"/>
  <c r="AO48"/>
  <c r="AP48"/>
  <c r="AQ48"/>
  <c r="AR48"/>
  <c r="AS48"/>
  <c r="AT48"/>
  <c r="AO49"/>
  <c r="AP49"/>
  <c r="AQ49"/>
  <c r="AR49"/>
  <c r="AS49"/>
  <c r="AT49"/>
  <c r="AO50"/>
  <c r="AP50"/>
  <c r="AQ50"/>
  <c r="AR50"/>
  <c r="AS50"/>
  <c r="AT50"/>
  <c r="AO51"/>
  <c r="AP51"/>
  <c r="AQ51"/>
  <c r="AR51"/>
  <c r="AS51"/>
  <c r="AT51"/>
  <c r="AO52"/>
  <c r="AP52"/>
  <c r="AQ52"/>
  <c r="AR52"/>
  <c r="AS52"/>
  <c r="AT52"/>
  <c r="AO53"/>
  <c r="AP53"/>
  <c r="AQ53"/>
  <c r="AR53"/>
  <c r="AS53"/>
  <c r="AT53"/>
  <c r="AO54"/>
  <c r="AP54"/>
  <c r="AQ54"/>
  <c r="AR54"/>
  <c r="AS54"/>
  <c r="AT54"/>
  <c r="AO55"/>
  <c r="AP55"/>
  <c r="AQ55"/>
  <c r="AR55"/>
  <c r="AS55"/>
  <c r="AT55"/>
  <c r="AO56"/>
  <c r="AP56"/>
  <c r="AQ56"/>
  <c r="AR56"/>
  <c r="AS56"/>
  <c r="AT56"/>
  <c r="AO57"/>
  <c r="AP57"/>
  <c r="AQ57"/>
  <c r="AR57"/>
  <c r="AS57"/>
  <c r="AT57"/>
  <c r="AO58"/>
  <c r="AP58"/>
  <c r="AQ58"/>
  <c r="AR58"/>
  <c r="AS58"/>
  <c r="AT58"/>
  <c r="AO59"/>
  <c r="AP59"/>
  <c r="AQ59"/>
  <c r="AR59"/>
  <c r="AS59"/>
  <c r="AT59"/>
  <c r="AO60"/>
  <c r="AP60"/>
  <c r="AQ60"/>
  <c r="AR60"/>
  <c r="AS60"/>
  <c r="AT60"/>
  <c r="AO61"/>
  <c r="AP61"/>
  <c r="AQ61"/>
  <c r="AR61"/>
  <c r="AS61"/>
  <c r="AT61"/>
  <c r="AO62"/>
  <c r="AP62"/>
  <c r="AQ62"/>
  <c r="AR62"/>
  <c r="AS62"/>
  <c r="AT62"/>
  <c r="AO63"/>
  <c r="AP63"/>
  <c r="AQ63"/>
  <c r="AR63"/>
  <c r="AS63"/>
  <c r="AT63"/>
  <c r="AO64"/>
  <c r="AP64"/>
  <c r="AQ64"/>
  <c r="AR64"/>
  <c r="AS64"/>
  <c r="AT64"/>
  <c r="AO65"/>
  <c r="AP65"/>
  <c r="AQ65"/>
  <c r="AR65"/>
  <c r="AS65"/>
  <c r="AT65"/>
  <c r="AO66"/>
  <c r="AP66"/>
  <c r="AQ66"/>
  <c r="AR66"/>
  <c r="AS66"/>
  <c r="AT66"/>
  <c r="AO67"/>
  <c r="AP67"/>
  <c r="AQ67"/>
  <c r="AR67"/>
  <c r="AS67"/>
  <c r="AT67"/>
  <c r="AO68"/>
  <c r="AP68"/>
  <c r="AQ68"/>
  <c r="AR68"/>
  <c r="AS68"/>
  <c r="AT68"/>
  <c r="AO69"/>
  <c r="AP69"/>
  <c r="AQ69"/>
  <c r="AR69"/>
  <c r="AS69"/>
  <c r="AT69"/>
  <c r="AO70"/>
  <c r="AP70"/>
  <c r="AQ70"/>
  <c r="AR70"/>
  <c r="AS70"/>
  <c r="AT70"/>
  <c r="AO71"/>
  <c r="AP71"/>
  <c r="AQ71"/>
  <c r="AR71"/>
  <c r="AS71"/>
  <c r="AT71"/>
  <c r="AO72"/>
  <c r="AP72"/>
  <c r="AQ72"/>
  <c r="AR72"/>
  <c r="AS72"/>
  <c r="AT72"/>
  <c r="AO73"/>
  <c r="AP73"/>
  <c r="AQ73"/>
  <c r="AR73"/>
  <c r="AS73"/>
  <c r="AT73"/>
  <c r="AO74"/>
  <c r="AP74"/>
  <c r="AQ74"/>
  <c r="AR74"/>
  <c r="AS74"/>
  <c r="AT74"/>
  <c r="AO75"/>
  <c r="AP75"/>
  <c r="AQ75"/>
  <c r="AR75"/>
  <c r="AS75"/>
  <c r="AT75"/>
  <c r="AO76"/>
  <c r="AP76"/>
  <c r="AQ76"/>
  <c r="AR76"/>
  <c r="AS76"/>
  <c r="AT76"/>
  <c r="AO77"/>
  <c r="AP77"/>
  <c r="AQ77"/>
  <c r="AR77"/>
  <c r="AS77"/>
  <c r="AT77"/>
  <c r="AO78"/>
  <c r="AP78"/>
  <c r="AQ78"/>
  <c r="AR78"/>
  <c r="AS78"/>
  <c r="AT78"/>
  <c r="AO79"/>
  <c r="AP79"/>
  <c r="AQ79"/>
  <c r="AR79"/>
  <c r="AS79"/>
  <c r="AT79"/>
  <c r="AO80"/>
  <c r="AP80"/>
  <c r="AQ80"/>
  <c r="AR80"/>
  <c r="AS80"/>
  <c r="AT80"/>
  <c r="AO81"/>
  <c r="AP81"/>
  <c r="AQ81"/>
  <c r="AR81"/>
  <c r="AS81"/>
  <c r="AT81"/>
  <c r="AO82"/>
  <c r="AP82"/>
  <c r="AQ82"/>
  <c r="AR82"/>
  <c r="AS82"/>
  <c r="AT82"/>
  <c r="AO83"/>
  <c r="AP83"/>
  <c r="AQ83"/>
  <c r="AR83"/>
  <c r="AS83"/>
  <c r="AT83"/>
  <c r="AO84"/>
  <c r="AP84"/>
  <c r="AQ84"/>
  <c r="AR84"/>
  <c r="AS84"/>
  <c r="AT84"/>
  <c r="AO85"/>
  <c r="AP85"/>
  <c r="AQ85"/>
  <c r="AR85"/>
  <c r="AS85"/>
  <c r="AT85"/>
  <c r="AO86"/>
  <c r="AP86"/>
  <c r="AQ86"/>
  <c r="AR86"/>
  <c r="AS86"/>
  <c r="AT86"/>
  <c r="AO87"/>
  <c r="AP87"/>
  <c r="AQ87"/>
  <c r="AR87"/>
  <c r="AS87"/>
  <c r="AT87"/>
  <c r="AO88"/>
  <c r="AP88"/>
  <c r="AQ88"/>
  <c r="AR88"/>
  <c r="AS88"/>
  <c r="AT88"/>
  <c r="AO89"/>
  <c r="AP89"/>
  <c r="AQ89"/>
  <c r="AR89"/>
  <c r="AS89"/>
  <c r="AT89"/>
  <c r="AO90"/>
  <c r="AP90"/>
  <c r="AQ90"/>
  <c r="AR90"/>
  <c r="AS90"/>
  <c r="AT90"/>
  <c r="AO91"/>
  <c r="AP91"/>
  <c r="AQ91"/>
  <c r="AR91"/>
  <c r="AS91"/>
  <c r="AT91"/>
  <c r="AO92"/>
  <c r="AP92"/>
  <c r="AQ92"/>
  <c r="AR92"/>
  <c r="AS92"/>
  <c r="AT92"/>
  <c r="AO93"/>
  <c r="AP93"/>
  <c r="AQ93"/>
  <c r="AR93"/>
  <c r="AS93"/>
  <c r="AT93"/>
  <c r="AO94"/>
  <c r="AP94"/>
  <c r="AQ94"/>
  <c r="AR94"/>
  <c r="AS94"/>
  <c r="AT94"/>
  <c r="AO95"/>
  <c r="AP95"/>
  <c r="AQ95"/>
  <c r="AR95"/>
  <c r="AS95"/>
  <c r="AT95"/>
  <c r="AO96"/>
  <c r="AP96"/>
  <c r="AQ96"/>
  <c r="AR96"/>
  <c r="AS96"/>
  <c r="AT96"/>
  <c r="AO97"/>
  <c r="AP97"/>
  <c r="AQ97"/>
  <c r="AR97"/>
  <c r="AS97"/>
  <c r="AT97"/>
  <c r="AO98"/>
  <c r="AP98"/>
  <c r="AQ98"/>
  <c r="AR98"/>
  <c r="AS98"/>
  <c r="AT98"/>
  <c r="AO99"/>
  <c r="AP99"/>
  <c r="AQ99"/>
  <c r="AR99"/>
  <c r="AS99"/>
  <c r="AT99"/>
  <c r="AO100"/>
  <c r="AP100"/>
  <c r="AQ100"/>
  <c r="AR100"/>
  <c r="AS100"/>
  <c r="AT100"/>
  <c r="AO101"/>
  <c r="AP101"/>
  <c r="AQ101"/>
  <c r="AR101"/>
  <c r="AS101"/>
  <c r="AT101"/>
  <c r="AO102"/>
  <c r="AP102"/>
  <c r="AQ102"/>
  <c r="AR102"/>
  <c r="AS102"/>
  <c r="AT102"/>
  <c r="AO103"/>
  <c r="AP103"/>
  <c r="AQ103"/>
  <c r="AR103"/>
  <c r="AS103"/>
  <c r="AT103"/>
  <c r="AO104"/>
  <c r="AP104"/>
  <c r="AQ104"/>
  <c r="AR104"/>
  <c r="AS104"/>
  <c r="AT104"/>
  <c r="AO105"/>
  <c r="AP105"/>
  <c r="AQ105"/>
  <c r="AR105"/>
  <c r="AS105"/>
  <c r="AT105"/>
  <c r="AO106"/>
  <c r="AP106"/>
  <c r="AQ106"/>
  <c r="AR106"/>
  <c r="AS106"/>
  <c r="AT106"/>
  <c r="AO107"/>
  <c r="AP107"/>
  <c r="AQ107"/>
  <c r="AR107"/>
  <c r="AS107"/>
  <c r="AT107"/>
  <c r="AO108"/>
  <c r="AP108"/>
  <c r="AQ108"/>
  <c r="AR108"/>
  <c r="AS108"/>
  <c r="AT108"/>
  <c r="AO109"/>
  <c r="AP109"/>
  <c r="AQ109"/>
  <c r="AR109"/>
  <c r="AS109"/>
  <c r="AT109"/>
  <c r="AO110"/>
  <c r="AP110"/>
  <c r="AQ110"/>
  <c r="AR110"/>
  <c r="AS110"/>
  <c r="AT110"/>
  <c r="AO111"/>
  <c r="AP111"/>
  <c r="AQ111"/>
  <c r="AR111"/>
  <c r="AS111"/>
  <c r="AT111"/>
  <c r="AO112"/>
  <c r="AP112"/>
  <c r="AQ112"/>
  <c r="AR112"/>
  <c r="AS112"/>
  <c r="AT112"/>
  <c r="AO113"/>
  <c r="AP113"/>
  <c r="AQ113"/>
  <c r="AR113"/>
  <c r="AS113"/>
  <c r="AT113"/>
  <c r="AO114"/>
  <c r="AP114"/>
  <c r="AQ114"/>
  <c r="AR114"/>
  <c r="AS114"/>
  <c r="AT114"/>
  <c r="AO115"/>
  <c r="AP115"/>
  <c r="AQ115"/>
  <c r="AR115"/>
  <c r="AS115"/>
  <c r="AT115"/>
  <c r="AO116"/>
  <c r="AP116"/>
  <c r="AQ116"/>
  <c r="AR116"/>
  <c r="AS116"/>
  <c r="AT116"/>
  <c r="AO117"/>
  <c r="AP117"/>
  <c r="AQ117"/>
  <c r="AR117"/>
  <c r="AS117"/>
  <c r="AT117"/>
  <c r="AO118"/>
  <c r="AP118"/>
  <c r="AQ118"/>
  <c r="AR118"/>
  <c r="AS118"/>
  <c r="AT118"/>
  <c r="AO119"/>
  <c r="AP119"/>
  <c r="AQ119"/>
  <c r="AR119"/>
  <c r="AS119"/>
  <c r="AT119"/>
  <c r="AO120"/>
  <c r="AP120"/>
  <c r="AQ120"/>
  <c r="AR120"/>
  <c r="AS120"/>
  <c r="AT120"/>
  <c r="AO121"/>
  <c r="AP121"/>
  <c r="AQ121"/>
  <c r="AR121"/>
  <c r="AS121"/>
  <c r="AT121"/>
  <c r="AO122"/>
  <c r="AP122"/>
  <c r="AQ122"/>
  <c r="AR122"/>
  <c r="AS122"/>
  <c r="AT122"/>
  <c r="AO123"/>
  <c r="AP123"/>
  <c r="AQ123"/>
  <c r="AR123"/>
  <c r="AS123"/>
  <c r="AT123"/>
  <c r="AO124"/>
  <c r="AP124"/>
  <c r="AQ124"/>
  <c r="AR124"/>
  <c r="AS124"/>
  <c r="AT124"/>
  <c r="AO125"/>
  <c r="AP125"/>
  <c r="AQ125"/>
  <c r="AR125"/>
  <c r="AS125"/>
  <c r="AT125"/>
  <c r="AO126"/>
  <c r="AP126"/>
  <c r="AQ126"/>
  <c r="AR126"/>
  <c r="AS126"/>
  <c r="AT126"/>
  <c r="AO127"/>
  <c r="AP127"/>
  <c r="AQ127"/>
  <c r="AR127"/>
  <c r="AS127"/>
  <c r="AT127"/>
  <c r="AO128"/>
  <c r="AP128"/>
  <c r="AQ128"/>
  <c r="AR128"/>
  <c r="AS128"/>
  <c r="AT128"/>
  <c r="AO129"/>
  <c r="AP129"/>
  <c r="AQ129"/>
  <c r="AR129"/>
  <c r="AS129"/>
  <c r="AT129"/>
  <c r="AO130"/>
  <c r="AP130"/>
  <c r="AQ130"/>
  <c r="AR130"/>
  <c r="AS130"/>
  <c r="AT130"/>
  <c r="AO131"/>
  <c r="AP131"/>
  <c r="AQ131"/>
  <c r="AR131"/>
  <c r="AS131"/>
  <c r="AT131"/>
  <c r="AO132"/>
  <c r="AP132"/>
  <c r="AQ132"/>
  <c r="AR132"/>
  <c r="AS132"/>
  <c r="AT132"/>
  <c r="AO133"/>
  <c r="AP133"/>
  <c r="AQ133"/>
  <c r="AR133"/>
  <c r="AS133"/>
  <c r="AT133"/>
  <c r="AO134"/>
  <c r="AP134"/>
  <c r="AQ134"/>
  <c r="AR134"/>
  <c r="AS134"/>
  <c r="AT134"/>
  <c r="AO135"/>
  <c r="AP135"/>
  <c r="AQ135"/>
  <c r="AR135"/>
  <c r="AS135"/>
  <c r="AT135"/>
  <c r="AO136"/>
  <c r="AP136"/>
  <c r="AQ136"/>
  <c r="AR136"/>
  <c r="AS136"/>
  <c r="AT136"/>
  <c r="AO137"/>
  <c r="AP137"/>
  <c r="AQ137"/>
  <c r="AR137"/>
  <c r="AS137"/>
  <c r="AT137"/>
  <c r="AO138"/>
  <c r="AP138"/>
  <c r="AQ138"/>
  <c r="AR138"/>
  <c r="AS138"/>
  <c r="AT138"/>
  <c r="AO139"/>
  <c r="AP139"/>
  <c r="AQ139"/>
  <c r="AR139"/>
  <c r="AS139"/>
  <c r="AT139"/>
  <c r="AO140"/>
  <c r="AP140"/>
  <c r="AQ140"/>
  <c r="AR140"/>
  <c r="AS140"/>
  <c r="AT140"/>
  <c r="AO141"/>
  <c r="AP141"/>
  <c r="AQ141"/>
  <c r="AR141"/>
  <c r="AS141"/>
  <c r="AT141"/>
  <c r="AO142"/>
  <c r="AP142"/>
  <c r="AQ142"/>
  <c r="AR142"/>
  <c r="AS142"/>
  <c r="AT142"/>
  <c r="AO143"/>
  <c r="AP143"/>
  <c r="AQ143"/>
  <c r="AR143"/>
  <c r="AS143"/>
  <c r="AT143"/>
  <c r="AO144"/>
  <c r="AP144"/>
  <c r="AQ144"/>
  <c r="AR144"/>
  <c r="AS144"/>
  <c r="AT144"/>
  <c r="AO145"/>
  <c r="AP145"/>
  <c r="AQ145"/>
  <c r="AR145"/>
  <c r="AS145"/>
  <c r="AT145"/>
  <c r="AO146"/>
  <c r="AP146"/>
  <c r="AQ146"/>
  <c r="AR146"/>
  <c r="AS146"/>
  <c r="AT146"/>
  <c r="AO147"/>
  <c r="AP147"/>
  <c r="AQ147"/>
  <c r="AR147"/>
  <c r="AS147"/>
  <c r="AT147"/>
  <c r="AO148"/>
  <c r="AP148"/>
  <c r="AQ148"/>
  <c r="AR148"/>
  <c r="AS148"/>
  <c r="AT148"/>
  <c r="AO149"/>
  <c r="AP149"/>
  <c r="AQ149"/>
  <c r="AR149"/>
  <c r="AS149"/>
  <c r="AT149"/>
  <c r="AO150"/>
  <c r="AP150"/>
  <c r="AQ150"/>
  <c r="AR150"/>
  <c r="AS150"/>
  <c r="AT150"/>
  <c r="AO151"/>
  <c r="AP151"/>
  <c r="AQ151"/>
  <c r="AR151"/>
  <c r="AS151"/>
  <c r="AT151"/>
  <c r="AO152"/>
  <c r="AP152"/>
  <c r="AQ152"/>
  <c r="AR152"/>
  <c r="AS152"/>
  <c r="AT152"/>
  <c r="AO153"/>
  <c r="AP153"/>
  <c r="AQ153"/>
  <c r="AR153"/>
  <c r="AS153"/>
  <c r="AT153"/>
  <c r="AO154"/>
  <c r="AP154"/>
  <c r="AQ154"/>
  <c r="AR154"/>
  <c r="AS154"/>
  <c r="AT154"/>
  <c r="AO155"/>
  <c r="AP155"/>
  <c r="AQ155"/>
  <c r="AR155"/>
  <c r="AS155"/>
  <c r="AT155"/>
  <c r="AT8"/>
  <c r="AS8"/>
  <c r="AR8"/>
  <c r="D16" i="13"/>
  <c r="E16"/>
  <c r="F16"/>
  <c r="G16"/>
  <c r="H16"/>
  <c r="I16"/>
  <c r="J16"/>
  <c r="K16"/>
  <c r="L16"/>
  <c r="M16"/>
  <c r="N16"/>
  <c r="O16"/>
  <c r="P16"/>
  <c r="Q16"/>
  <c r="R16"/>
  <c r="S16"/>
  <c r="D17"/>
  <c r="E17"/>
  <c r="F17"/>
  <c r="G17"/>
  <c r="H17"/>
  <c r="I17"/>
  <c r="J17"/>
  <c r="K17"/>
  <c r="L17"/>
  <c r="M17"/>
  <c r="N17"/>
  <c r="O17"/>
  <c r="P17"/>
  <c r="Q17"/>
  <c r="R17"/>
  <c r="S17"/>
  <c r="D18"/>
  <c r="E18"/>
  <c r="F18"/>
  <c r="G18"/>
  <c r="H18"/>
  <c r="I18"/>
  <c r="J18"/>
  <c r="K18"/>
  <c r="L18"/>
  <c r="M18"/>
  <c r="N18"/>
  <c r="O18"/>
  <c r="P18"/>
  <c r="Q18"/>
  <c r="R18"/>
  <c r="S18"/>
  <c r="D19"/>
  <c r="E19"/>
  <c r="F19"/>
  <c r="G19"/>
  <c r="H19"/>
  <c r="I19"/>
  <c r="J19"/>
  <c r="K19"/>
  <c r="L19"/>
  <c r="M19"/>
  <c r="N19"/>
  <c r="O19"/>
  <c r="P19"/>
  <c r="Q19"/>
  <c r="R19"/>
  <c r="S19"/>
  <c r="D20"/>
  <c r="E20"/>
  <c r="F20"/>
  <c r="G20"/>
  <c r="H20"/>
  <c r="I20"/>
  <c r="J20"/>
  <c r="K20"/>
  <c r="L20"/>
  <c r="M20"/>
  <c r="N20"/>
  <c r="O20"/>
  <c r="P20"/>
  <c r="Q20"/>
  <c r="R20"/>
  <c r="S20"/>
  <c r="D21"/>
  <c r="E21"/>
  <c r="F21"/>
  <c r="G21"/>
  <c r="H21"/>
  <c r="I21"/>
  <c r="J21"/>
  <c r="K21"/>
  <c r="L21"/>
  <c r="M21"/>
  <c r="N21"/>
  <c r="O21"/>
  <c r="P21"/>
  <c r="Q21"/>
  <c r="R21"/>
  <c r="S21"/>
  <c r="E15"/>
  <c r="F15"/>
  <c r="G15"/>
  <c r="H15"/>
  <c r="I15"/>
  <c r="J15"/>
  <c r="K15"/>
  <c r="L15"/>
  <c r="M15"/>
  <c r="N15"/>
  <c r="O15"/>
  <c r="P15"/>
  <c r="Q15"/>
  <c r="R15"/>
  <c r="S15"/>
  <c r="D15"/>
  <c r="T17"/>
  <c r="T18"/>
  <c r="T19"/>
  <c r="T20"/>
  <c r="G32"/>
  <c r="V21" s="1"/>
  <c r="G31"/>
  <c r="V20" s="1"/>
  <c r="G30"/>
  <c r="G29"/>
  <c r="G28"/>
  <c r="G27"/>
  <c r="V16" s="1"/>
  <c r="G26"/>
  <c r="F32"/>
  <c r="F31"/>
  <c r="F30"/>
  <c r="F29"/>
  <c r="F28"/>
  <c r="F27"/>
  <c r="F26"/>
  <c r="E30"/>
  <c r="E31"/>
  <c r="E32"/>
  <c r="E29"/>
  <c r="E28"/>
  <c r="E27"/>
  <c r="E26"/>
  <c r="D32"/>
  <c r="D31"/>
  <c r="D30"/>
  <c r="D29"/>
  <c r="D28"/>
  <c r="D27"/>
  <c r="D26"/>
  <c r="D7"/>
  <c r="E7"/>
  <c r="F7"/>
  <c r="G7"/>
  <c r="H7"/>
  <c r="I7"/>
  <c r="J7"/>
  <c r="K7"/>
  <c r="L7"/>
  <c r="M7"/>
  <c r="N7"/>
  <c r="O7"/>
  <c r="P7"/>
  <c r="Q7"/>
  <c r="R7"/>
  <c r="S7"/>
  <c r="D8"/>
  <c r="E8"/>
  <c r="F8"/>
  <c r="G8"/>
  <c r="H8"/>
  <c r="I8"/>
  <c r="J8"/>
  <c r="K8"/>
  <c r="L8"/>
  <c r="M8"/>
  <c r="N8"/>
  <c r="O8"/>
  <c r="P8"/>
  <c r="Q8"/>
  <c r="R8"/>
  <c r="S8"/>
  <c r="D9"/>
  <c r="E9"/>
  <c r="F9"/>
  <c r="G9"/>
  <c r="H9"/>
  <c r="I9"/>
  <c r="J9"/>
  <c r="K9"/>
  <c r="L9"/>
  <c r="M9"/>
  <c r="N9"/>
  <c r="O9"/>
  <c r="P9"/>
  <c r="Q9"/>
  <c r="R9"/>
  <c r="S9"/>
  <c r="D10"/>
  <c r="E10"/>
  <c r="F10"/>
  <c r="G10"/>
  <c r="H10"/>
  <c r="I10"/>
  <c r="J10"/>
  <c r="K10"/>
  <c r="L10"/>
  <c r="M10"/>
  <c r="N10"/>
  <c r="O10"/>
  <c r="P10"/>
  <c r="Q10"/>
  <c r="R10"/>
  <c r="S10"/>
  <c r="D11"/>
  <c r="E11"/>
  <c r="F11"/>
  <c r="G11"/>
  <c r="H11"/>
  <c r="I11"/>
  <c r="J11"/>
  <c r="K11"/>
  <c r="L11"/>
  <c r="M11"/>
  <c r="N11"/>
  <c r="O11"/>
  <c r="P11"/>
  <c r="Q11"/>
  <c r="R11"/>
  <c r="S11"/>
  <c r="D12"/>
  <c r="E12"/>
  <c r="F12"/>
  <c r="G12"/>
  <c r="H12"/>
  <c r="I12"/>
  <c r="J12"/>
  <c r="K12"/>
  <c r="L12"/>
  <c r="M12"/>
  <c r="N12"/>
  <c r="O12"/>
  <c r="P12"/>
  <c r="Q12"/>
  <c r="R12"/>
  <c r="S12"/>
  <c r="E6"/>
  <c r="F6"/>
  <c r="G6"/>
  <c r="H6"/>
  <c r="I6"/>
  <c r="J6"/>
  <c r="K6"/>
  <c r="L6"/>
  <c r="M6"/>
  <c r="N6"/>
  <c r="O6"/>
  <c r="P6"/>
  <c r="Q6"/>
  <c r="R6"/>
  <c r="S6"/>
  <c r="D6"/>
  <c r="T21" l="1"/>
  <c r="T16"/>
  <c r="U16" s="1"/>
  <c r="V6"/>
  <c r="U20"/>
  <c r="V15"/>
  <c r="V19"/>
  <c r="V18"/>
  <c r="V17"/>
  <c r="U18"/>
  <c r="U19"/>
  <c r="U17"/>
  <c r="U21"/>
  <c r="J18" i="16"/>
  <c r="I17"/>
  <c r="J13"/>
  <c r="G13"/>
  <c r="O13"/>
  <c r="J10"/>
  <c r="K10"/>
  <c r="G10"/>
  <c r="D10"/>
  <c r="H3"/>
  <c r="L3"/>
  <c r="N3"/>
  <c r="E4"/>
  <c r="E6" s="1"/>
  <c r="K4"/>
  <c r="K6" s="1"/>
  <c r="M4"/>
  <c r="O4"/>
  <c r="O6" s="1"/>
  <c r="L5"/>
  <c r="N5"/>
  <c r="N6" s="1"/>
  <c r="C6"/>
  <c r="H7"/>
  <c r="H10" s="1"/>
  <c r="L7"/>
  <c r="N7"/>
  <c r="E8"/>
  <c r="E10" s="1"/>
  <c r="M8"/>
  <c r="L9"/>
  <c r="N9"/>
  <c r="C10"/>
  <c r="I10"/>
  <c r="H11"/>
  <c r="H13" s="1"/>
  <c r="L11"/>
  <c r="N11"/>
  <c r="N13" s="1"/>
  <c r="E12"/>
  <c r="M12"/>
  <c r="D13"/>
  <c r="E14"/>
  <c r="M14"/>
  <c r="L15"/>
  <c r="N15"/>
  <c r="C16"/>
  <c r="G16"/>
  <c r="I16"/>
  <c r="D17"/>
  <c r="F17"/>
  <c r="J17"/>
  <c r="C18"/>
  <c r="G18"/>
  <c r="I18"/>
  <c r="E3"/>
  <c r="K3"/>
  <c r="M3"/>
  <c r="O3"/>
  <c r="H4"/>
  <c r="H6" s="1"/>
  <c r="L4"/>
  <c r="L6" s="1"/>
  <c r="M5"/>
  <c r="M7"/>
  <c r="O7"/>
  <c r="O10" s="1"/>
  <c r="L8"/>
  <c r="M9"/>
  <c r="E11"/>
  <c r="K11"/>
  <c r="K13" s="1"/>
  <c r="M11"/>
  <c r="M13" s="1"/>
  <c r="L12"/>
  <c r="L14"/>
  <c r="M15"/>
  <c r="D16"/>
  <c r="F16"/>
  <c r="J16"/>
  <c r="T15" i="13"/>
  <c r="U15" s="1"/>
  <c r="T12"/>
  <c r="U12" s="1"/>
  <c r="T11"/>
  <c r="U11" s="1"/>
  <c r="T10"/>
  <c r="U10" s="1"/>
  <c r="T9"/>
  <c r="U9" s="1"/>
  <c r="T8"/>
  <c r="U8" s="1"/>
  <c r="T7"/>
  <c r="U7" s="1"/>
  <c r="V11"/>
  <c r="V9"/>
  <c r="V7"/>
  <c r="T6"/>
  <c r="U6" s="1"/>
  <c r="V12"/>
  <c r="V10"/>
  <c r="V8"/>
  <c r="D147" i="10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AB147"/>
  <c r="C147"/>
  <c r="E13" i="16" l="1"/>
  <c r="M10"/>
  <c r="M6"/>
  <c r="M17"/>
  <c r="M18"/>
  <c r="M16"/>
  <c r="E17"/>
  <c r="E18"/>
  <c r="E16"/>
  <c r="N18"/>
  <c r="N16"/>
  <c r="N17"/>
  <c r="H18"/>
  <c r="H16"/>
  <c r="H17"/>
  <c r="L13"/>
  <c r="N10"/>
  <c r="O17"/>
  <c r="O18"/>
  <c r="O16"/>
  <c r="K17"/>
  <c r="K18"/>
  <c r="K16"/>
  <c r="L18"/>
  <c r="L16"/>
  <c r="L17"/>
  <c r="L10"/>
  <c r="AC9" i="10"/>
  <c r="AD9"/>
  <c r="AE9"/>
  <c r="AF9"/>
  <c r="AG9"/>
  <c r="AH9"/>
  <c r="AC10"/>
  <c r="AD10"/>
  <c r="AE10"/>
  <c r="AF10"/>
  <c r="AG10"/>
  <c r="AH10"/>
  <c r="AC11"/>
  <c r="AD11"/>
  <c r="AE11"/>
  <c r="AF11"/>
  <c r="AG11"/>
  <c r="AH11"/>
  <c r="AC12"/>
  <c r="AD12"/>
  <c r="AE12"/>
  <c r="AF12"/>
  <c r="AG12"/>
  <c r="AH12"/>
  <c r="AC13"/>
  <c r="AD13"/>
  <c r="AE13"/>
  <c r="AF13"/>
  <c r="AG13"/>
  <c r="AH13"/>
  <c r="AC14"/>
  <c r="AD14"/>
  <c r="AE14"/>
  <c r="AF14"/>
  <c r="AG14"/>
  <c r="AH14"/>
  <c r="AC15"/>
  <c r="AD15"/>
  <c r="AE15"/>
  <c r="AF15"/>
  <c r="AG15"/>
  <c r="AH15"/>
  <c r="AC16"/>
  <c r="AD16"/>
  <c r="AE16"/>
  <c r="AF16"/>
  <c r="AG16"/>
  <c r="AH16"/>
  <c r="AC17"/>
  <c r="AD17"/>
  <c r="AE17"/>
  <c r="AF17"/>
  <c r="AG17"/>
  <c r="AH17"/>
  <c r="AC18"/>
  <c r="AD18"/>
  <c r="AE18"/>
  <c r="AF18"/>
  <c r="AG18"/>
  <c r="AH18"/>
  <c r="AC19"/>
  <c r="AD19"/>
  <c r="AE19"/>
  <c r="AF19"/>
  <c r="AG19"/>
  <c r="AH19"/>
  <c r="AC20"/>
  <c r="AD20"/>
  <c r="AE20"/>
  <c r="AF20"/>
  <c r="AG20"/>
  <c r="AH20"/>
  <c r="AC21"/>
  <c r="AD21"/>
  <c r="AE21"/>
  <c r="AF21"/>
  <c r="AG21"/>
  <c r="AH21"/>
  <c r="AC22"/>
  <c r="AD22"/>
  <c r="AE22"/>
  <c r="AF22"/>
  <c r="AG22"/>
  <c r="AH22"/>
  <c r="AC23"/>
  <c r="AD23"/>
  <c r="AE23"/>
  <c r="AF23"/>
  <c r="AG23"/>
  <c r="AH23"/>
  <c r="AC24"/>
  <c r="AD24"/>
  <c r="AE24"/>
  <c r="AF24"/>
  <c r="AG24"/>
  <c r="AH24"/>
  <c r="AC25"/>
  <c r="AD25"/>
  <c r="AE25"/>
  <c r="AF25"/>
  <c r="AG25"/>
  <c r="AH25"/>
  <c r="AC26"/>
  <c r="AD26"/>
  <c r="AE26"/>
  <c r="AF26"/>
  <c r="AG26"/>
  <c r="AH26"/>
  <c r="AC27"/>
  <c r="AD27"/>
  <c r="AE27"/>
  <c r="AF27"/>
  <c r="AG27"/>
  <c r="AH27"/>
  <c r="AC28"/>
  <c r="AD28"/>
  <c r="AE28"/>
  <c r="AF28"/>
  <c r="AG28"/>
  <c r="AH28"/>
  <c r="AC29"/>
  <c r="AD29"/>
  <c r="AE29"/>
  <c r="AF29"/>
  <c r="AG29"/>
  <c r="AH29"/>
  <c r="AC30"/>
  <c r="AD30"/>
  <c r="AE30"/>
  <c r="AF30"/>
  <c r="AG30"/>
  <c r="AH30"/>
  <c r="AC31"/>
  <c r="AD31"/>
  <c r="AE31"/>
  <c r="AF31"/>
  <c r="AG31"/>
  <c r="AH31"/>
  <c r="AC32"/>
  <c r="AD32"/>
  <c r="AE32"/>
  <c r="AF32"/>
  <c r="AG32"/>
  <c r="AH32"/>
  <c r="AC33"/>
  <c r="AD33"/>
  <c r="AE33"/>
  <c r="AF33"/>
  <c r="AG33"/>
  <c r="AH33"/>
  <c r="AC34"/>
  <c r="AD34"/>
  <c r="AE34"/>
  <c r="AF34"/>
  <c r="AG34"/>
  <c r="AH34"/>
  <c r="AC35"/>
  <c r="AD35"/>
  <c r="AE35"/>
  <c r="AF35"/>
  <c r="AG35"/>
  <c r="AH35"/>
  <c r="AC36"/>
  <c r="AD36"/>
  <c r="AE36"/>
  <c r="AF36"/>
  <c r="AG36"/>
  <c r="AH36"/>
  <c r="AC37"/>
  <c r="AD37"/>
  <c r="AE37"/>
  <c r="AF37"/>
  <c r="AG37"/>
  <c r="AH37"/>
  <c r="AC38"/>
  <c r="AD38"/>
  <c r="AE38"/>
  <c r="AF38"/>
  <c r="AG38"/>
  <c r="AH38"/>
  <c r="AC39"/>
  <c r="AD39"/>
  <c r="AE39"/>
  <c r="AF39"/>
  <c r="AG39"/>
  <c r="AH39"/>
  <c r="AC40"/>
  <c r="AD40"/>
  <c r="AE40"/>
  <c r="AF40"/>
  <c r="AG40"/>
  <c r="AH40"/>
  <c r="AC42"/>
  <c r="AD42"/>
  <c r="AE42"/>
  <c r="AF42"/>
  <c r="AG42"/>
  <c r="AH42"/>
  <c r="AC43"/>
  <c r="AD43"/>
  <c r="AE43"/>
  <c r="AF43"/>
  <c r="AG43"/>
  <c r="AH43"/>
  <c r="AC44"/>
  <c r="AD44"/>
  <c r="AE44"/>
  <c r="AF44"/>
  <c r="AG44"/>
  <c r="AH44"/>
  <c r="AC45"/>
  <c r="AD45"/>
  <c r="AE45"/>
  <c r="AF45"/>
  <c r="AG45"/>
  <c r="AH45"/>
  <c r="AC46"/>
  <c r="AD46"/>
  <c r="AE46"/>
  <c r="AF46"/>
  <c r="AG46"/>
  <c r="AH46"/>
  <c r="AC47"/>
  <c r="AD47"/>
  <c r="AE47"/>
  <c r="AF47"/>
  <c r="AG47"/>
  <c r="AH47"/>
  <c r="AC48"/>
  <c r="AD48"/>
  <c r="AE48"/>
  <c r="AF48"/>
  <c r="AG48"/>
  <c r="AH48"/>
  <c r="AC49"/>
  <c r="AD49"/>
  <c r="AE49"/>
  <c r="AF49"/>
  <c r="AG49"/>
  <c r="AH49"/>
  <c r="AC50"/>
  <c r="AD50"/>
  <c r="AE50"/>
  <c r="AF50"/>
  <c r="AG50"/>
  <c r="AH50"/>
  <c r="AC51"/>
  <c r="AD51"/>
  <c r="AE51"/>
  <c r="AF51"/>
  <c r="AG51"/>
  <c r="AH51"/>
  <c r="AC52"/>
  <c r="AD52"/>
  <c r="AE52"/>
  <c r="AF52"/>
  <c r="AG52"/>
  <c r="AH52"/>
  <c r="AC53"/>
  <c r="AD53"/>
  <c r="AE53"/>
  <c r="AF53"/>
  <c r="AG53"/>
  <c r="AH53"/>
  <c r="AC54"/>
  <c r="AD54"/>
  <c r="AE54"/>
  <c r="AF54"/>
  <c r="AG54"/>
  <c r="AH54"/>
  <c r="AC56"/>
  <c r="AD56"/>
  <c r="AE56"/>
  <c r="AF56"/>
  <c r="AG56"/>
  <c r="AH56"/>
  <c r="AC57"/>
  <c r="AD57"/>
  <c r="AE57"/>
  <c r="AF57"/>
  <c r="AG57"/>
  <c r="AH57"/>
  <c r="AC58"/>
  <c r="AD58"/>
  <c r="AE58"/>
  <c r="AF58"/>
  <c r="AG58"/>
  <c r="AH58"/>
  <c r="AC59"/>
  <c r="AD59"/>
  <c r="AE59"/>
  <c r="AF59"/>
  <c r="AG59"/>
  <c r="AH59"/>
  <c r="AC60"/>
  <c r="AD60"/>
  <c r="AE60"/>
  <c r="AF60"/>
  <c r="AG60"/>
  <c r="AH60"/>
  <c r="AC61"/>
  <c r="AD61"/>
  <c r="AE61"/>
  <c r="AF61"/>
  <c r="AG61"/>
  <c r="AH61"/>
  <c r="AC62"/>
  <c r="AD62"/>
  <c r="AE62"/>
  <c r="AF62"/>
  <c r="AG62"/>
  <c r="AH62"/>
  <c r="AC63"/>
  <c r="AD63"/>
  <c r="AE63"/>
  <c r="AF63"/>
  <c r="AG63"/>
  <c r="AH63"/>
  <c r="AC64"/>
  <c r="AD64"/>
  <c r="AE64"/>
  <c r="AF64"/>
  <c r="AG64"/>
  <c r="AH64"/>
  <c r="AC65"/>
  <c r="AD65"/>
  <c r="AE65"/>
  <c r="AF65"/>
  <c r="AG65"/>
  <c r="AH65"/>
  <c r="AC66"/>
  <c r="AD66"/>
  <c r="AE66"/>
  <c r="AF66"/>
  <c r="AG66"/>
  <c r="AH66"/>
  <c r="AC67"/>
  <c r="AD67"/>
  <c r="AE67"/>
  <c r="AF67"/>
  <c r="AG67"/>
  <c r="AH67"/>
  <c r="AC68"/>
  <c r="AD68"/>
  <c r="AE68"/>
  <c r="AF68"/>
  <c r="AG68"/>
  <c r="AH68"/>
  <c r="AC69"/>
  <c r="AD69"/>
  <c r="AE69"/>
  <c r="AF69"/>
  <c r="AG69"/>
  <c r="AH69"/>
  <c r="AC70"/>
  <c r="AD70"/>
  <c r="AE70"/>
  <c r="AF70"/>
  <c r="AG70"/>
  <c r="AH70"/>
  <c r="AC71"/>
  <c r="AD71"/>
  <c r="AE71"/>
  <c r="AF71"/>
  <c r="AG71"/>
  <c r="AH71"/>
  <c r="AC72"/>
  <c r="AD72"/>
  <c r="AE72"/>
  <c r="AF72"/>
  <c r="AG72"/>
  <c r="AH72"/>
  <c r="AC73"/>
  <c r="AD73"/>
  <c r="AE73"/>
  <c r="AF73"/>
  <c r="AG73"/>
  <c r="AH73"/>
  <c r="AC74"/>
  <c r="AD74"/>
  <c r="AE74"/>
  <c r="AF74"/>
  <c r="AG74"/>
  <c r="AH74"/>
  <c r="AC75"/>
  <c r="AD75"/>
  <c r="AE75"/>
  <c r="AF75"/>
  <c r="AG75"/>
  <c r="AH75"/>
  <c r="AC76"/>
  <c r="AD76"/>
  <c r="AE76"/>
  <c r="AF76"/>
  <c r="AG76"/>
  <c r="AH76"/>
  <c r="AC77"/>
  <c r="AD77"/>
  <c r="AE77"/>
  <c r="AF77"/>
  <c r="AG77"/>
  <c r="AH77"/>
  <c r="AC78"/>
  <c r="AD78"/>
  <c r="AE78"/>
  <c r="AF78"/>
  <c r="AG78"/>
  <c r="AH78"/>
  <c r="AC79"/>
  <c r="AD79"/>
  <c r="AE79"/>
  <c r="AF79"/>
  <c r="AG79"/>
  <c r="AH79"/>
  <c r="AC80"/>
  <c r="AD80"/>
  <c r="AE80"/>
  <c r="AF80"/>
  <c r="AG80"/>
  <c r="AH80"/>
  <c r="AC81"/>
  <c r="AD81"/>
  <c r="AE81"/>
  <c r="AF81"/>
  <c r="AG81"/>
  <c r="AH81"/>
  <c r="AC82"/>
  <c r="AD82"/>
  <c r="AE82"/>
  <c r="AF82"/>
  <c r="AG82"/>
  <c r="AH82"/>
  <c r="AC83"/>
  <c r="AD83"/>
  <c r="AE83"/>
  <c r="AF83"/>
  <c r="AG83"/>
  <c r="AH83"/>
  <c r="AC85"/>
  <c r="AD85"/>
  <c r="AE85"/>
  <c r="AF85"/>
  <c r="AG85"/>
  <c r="AH85"/>
  <c r="AC86"/>
  <c r="AD86"/>
  <c r="AE86"/>
  <c r="AF86"/>
  <c r="AG86"/>
  <c r="AH86"/>
  <c r="AC87"/>
  <c r="AD87"/>
  <c r="AE87"/>
  <c r="AF87"/>
  <c r="AG87"/>
  <c r="AH87"/>
  <c r="AC88"/>
  <c r="AD88"/>
  <c r="AE88"/>
  <c r="AF88"/>
  <c r="AG88"/>
  <c r="AH88"/>
  <c r="AC89"/>
  <c r="AD89"/>
  <c r="AE89"/>
  <c r="AF89"/>
  <c r="AG89"/>
  <c r="AH89"/>
  <c r="AC90"/>
  <c r="AD90"/>
  <c r="AE90"/>
  <c r="AF90"/>
  <c r="AG90"/>
  <c r="AH90"/>
  <c r="AC91"/>
  <c r="AD91"/>
  <c r="AE91"/>
  <c r="AF91"/>
  <c r="AG91"/>
  <c r="AH91"/>
  <c r="AC92"/>
  <c r="AD92"/>
  <c r="AE92"/>
  <c r="AF92"/>
  <c r="AG92"/>
  <c r="AH92"/>
  <c r="AC93"/>
  <c r="AD93"/>
  <c r="AE93"/>
  <c r="AF93"/>
  <c r="AG93"/>
  <c r="AH93"/>
  <c r="AC94"/>
  <c r="AD94"/>
  <c r="AE94"/>
  <c r="AF94"/>
  <c r="AG94"/>
  <c r="AH94"/>
  <c r="AC95"/>
  <c r="AD95"/>
  <c r="AE95"/>
  <c r="AF95"/>
  <c r="AG95"/>
  <c r="AH95"/>
  <c r="AC97"/>
  <c r="AD97"/>
  <c r="AE97"/>
  <c r="AF97"/>
  <c r="AG97"/>
  <c r="AH97"/>
  <c r="AC98"/>
  <c r="AD98"/>
  <c r="AE98"/>
  <c r="AF98"/>
  <c r="AG98"/>
  <c r="AH98"/>
  <c r="AC99"/>
  <c r="AD99"/>
  <c r="AE99"/>
  <c r="AF99"/>
  <c r="AG99"/>
  <c r="AH99"/>
  <c r="AC100"/>
  <c r="AD100"/>
  <c r="AE100"/>
  <c r="AF100"/>
  <c r="AG100"/>
  <c r="AH100"/>
  <c r="AC101"/>
  <c r="AD101"/>
  <c r="AE101"/>
  <c r="AF101"/>
  <c r="AG101"/>
  <c r="AH101"/>
  <c r="AC102"/>
  <c r="AD102"/>
  <c r="AE102"/>
  <c r="AF102"/>
  <c r="AG102"/>
  <c r="AH102"/>
  <c r="AC103"/>
  <c r="AD103"/>
  <c r="AE103"/>
  <c r="AF103"/>
  <c r="AG103"/>
  <c r="AH103"/>
  <c r="AC104"/>
  <c r="AD104"/>
  <c r="AE104"/>
  <c r="AF104"/>
  <c r="AG104"/>
  <c r="AH104"/>
  <c r="AC105"/>
  <c r="AD105"/>
  <c r="AE105"/>
  <c r="AF105"/>
  <c r="AG105"/>
  <c r="AH105"/>
  <c r="AC107"/>
  <c r="AD107"/>
  <c r="AE107"/>
  <c r="AF107"/>
  <c r="AG107"/>
  <c r="AH107"/>
  <c r="AC108"/>
  <c r="AD108"/>
  <c r="AE108"/>
  <c r="AF108"/>
  <c r="AG108"/>
  <c r="AH108"/>
  <c r="AC109"/>
  <c r="AD109"/>
  <c r="AE109"/>
  <c r="AF109"/>
  <c r="AG109"/>
  <c r="AH109"/>
  <c r="AC110"/>
  <c r="AD110"/>
  <c r="AE110"/>
  <c r="AF110"/>
  <c r="AG110"/>
  <c r="AH110"/>
  <c r="AC111"/>
  <c r="AD111"/>
  <c r="AE111"/>
  <c r="AF111"/>
  <c r="AG111"/>
  <c r="AH111"/>
  <c r="AC112"/>
  <c r="AD112"/>
  <c r="AE112"/>
  <c r="AF112"/>
  <c r="AG112"/>
  <c r="AH112"/>
  <c r="AC113"/>
  <c r="AD113"/>
  <c r="AE113"/>
  <c r="AF113"/>
  <c r="AG113"/>
  <c r="AH113"/>
  <c r="AC114"/>
  <c r="AD114"/>
  <c r="AE114"/>
  <c r="AF114"/>
  <c r="AG114"/>
  <c r="AH114"/>
  <c r="AC115"/>
  <c r="AD115"/>
  <c r="AE115"/>
  <c r="AF115"/>
  <c r="AG115"/>
  <c r="AH115"/>
  <c r="AC116"/>
  <c r="AD116"/>
  <c r="AE116"/>
  <c r="AF116"/>
  <c r="AG116"/>
  <c r="AH116"/>
  <c r="AC117"/>
  <c r="AD117"/>
  <c r="AE117"/>
  <c r="AF117"/>
  <c r="AG117"/>
  <c r="AH117"/>
  <c r="AC118"/>
  <c r="AD118"/>
  <c r="AE118"/>
  <c r="AF118"/>
  <c r="AG118"/>
  <c r="AH118"/>
  <c r="AC120"/>
  <c r="AD120"/>
  <c r="AE120"/>
  <c r="AF120"/>
  <c r="AG120"/>
  <c r="AH120"/>
  <c r="AC121"/>
  <c r="AD121"/>
  <c r="AE121"/>
  <c r="AF121"/>
  <c r="AG121"/>
  <c r="AH121"/>
  <c r="AC122"/>
  <c r="AD122"/>
  <c r="AE122"/>
  <c r="AF122"/>
  <c r="AG122"/>
  <c r="AH122"/>
  <c r="AC123"/>
  <c r="AD123"/>
  <c r="AE123"/>
  <c r="AF123"/>
  <c r="AG123"/>
  <c r="AH123"/>
  <c r="AC124"/>
  <c r="AD124"/>
  <c r="AE124"/>
  <c r="AF124"/>
  <c r="AG124"/>
  <c r="AH124"/>
  <c r="AC125"/>
  <c r="AD125"/>
  <c r="AE125"/>
  <c r="AF125"/>
  <c r="AG125"/>
  <c r="AH125"/>
  <c r="AC126"/>
  <c r="AD126"/>
  <c r="AE126"/>
  <c r="AF126"/>
  <c r="AG126"/>
  <c r="AH126"/>
  <c r="AC127"/>
  <c r="AD127"/>
  <c r="AE127"/>
  <c r="AF127"/>
  <c r="AG127"/>
  <c r="AH127"/>
  <c r="AC128"/>
  <c r="AD128"/>
  <c r="AE128"/>
  <c r="AF128"/>
  <c r="AG128"/>
  <c r="AH128"/>
  <c r="AC129"/>
  <c r="AD129"/>
  <c r="AE129"/>
  <c r="AF129"/>
  <c r="AG129"/>
  <c r="AH129"/>
  <c r="AC131"/>
  <c r="AD131"/>
  <c r="AE131"/>
  <c r="AF131"/>
  <c r="AG131"/>
  <c r="AH131"/>
  <c r="AC132"/>
  <c r="AD132"/>
  <c r="AE132"/>
  <c r="AF132"/>
  <c r="AG132"/>
  <c r="AH132"/>
  <c r="AC133"/>
  <c r="AD133"/>
  <c r="AE133"/>
  <c r="AF133"/>
  <c r="AG133"/>
  <c r="AH133"/>
  <c r="AC134"/>
  <c r="AD134"/>
  <c r="AE134"/>
  <c r="AF134"/>
  <c r="AG134"/>
  <c r="AH134"/>
  <c r="AC135"/>
  <c r="AD135"/>
  <c r="AE135"/>
  <c r="AF135"/>
  <c r="AG135"/>
  <c r="AH135"/>
  <c r="AC136"/>
  <c r="AD136"/>
  <c r="AE136"/>
  <c r="AF136"/>
  <c r="AG136"/>
  <c r="AH136"/>
  <c r="AC137"/>
  <c r="AD137"/>
  <c r="AE137"/>
  <c r="AF137"/>
  <c r="AG137"/>
  <c r="AH137"/>
  <c r="AC138"/>
  <c r="AD138"/>
  <c r="AE138"/>
  <c r="AF138"/>
  <c r="AG138"/>
  <c r="AH138"/>
  <c r="AC139"/>
  <c r="AD139"/>
  <c r="AE139"/>
  <c r="AF139"/>
  <c r="AG139"/>
  <c r="AH139"/>
  <c r="AC140"/>
  <c r="AD140"/>
  <c r="AE140"/>
  <c r="AF140"/>
  <c r="AG140"/>
  <c r="AH140"/>
  <c r="AC141"/>
  <c r="AD141"/>
  <c r="AE141"/>
  <c r="AF141"/>
  <c r="AG141"/>
  <c r="AH141"/>
  <c r="AC142"/>
  <c r="AD142"/>
  <c r="AE142"/>
  <c r="AF142"/>
  <c r="AG142"/>
  <c r="AH142"/>
  <c r="AC143"/>
  <c r="AD143"/>
  <c r="AE143"/>
  <c r="AF143"/>
  <c r="AG143"/>
  <c r="AH143"/>
  <c r="AC144"/>
  <c r="AD144"/>
  <c r="AE144"/>
  <c r="AF144"/>
  <c r="AG144"/>
  <c r="AH144"/>
  <c r="AC145"/>
  <c r="AD145"/>
  <c r="AE145"/>
  <c r="AF145"/>
  <c r="AG145"/>
  <c r="AH145"/>
  <c r="AC146"/>
  <c r="AD146"/>
  <c r="AE146"/>
  <c r="AF146"/>
  <c r="AG146"/>
  <c r="AH146"/>
  <c r="AC148"/>
  <c r="AD148"/>
  <c r="AE148"/>
  <c r="AF148"/>
  <c r="AG148"/>
  <c r="AH148"/>
  <c r="AC149"/>
  <c r="AD149"/>
  <c r="AE149"/>
  <c r="AF149"/>
  <c r="AG149"/>
  <c r="AH149"/>
  <c r="AC150"/>
  <c r="AD150"/>
  <c r="AE150"/>
  <c r="AF150"/>
  <c r="AG150"/>
  <c r="AH150"/>
  <c r="AC151"/>
  <c r="AD151"/>
  <c r="AE151"/>
  <c r="AF151"/>
  <c r="AG151"/>
  <c r="AH151"/>
  <c r="AC152"/>
  <c r="AD152"/>
  <c r="AE152"/>
  <c r="AF152"/>
  <c r="AG152"/>
  <c r="AH152"/>
  <c r="AC153"/>
  <c r="AD153"/>
  <c r="AE153"/>
  <c r="AF153"/>
  <c r="AG153"/>
  <c r="AH153"/>
  <c r="AC154"/>
  <c r="AD154"/>
  <c r="AE154"/>
  <c r="AF154"/>
  <c r="AG154"/>
  <c r="AH154"/>
  <c r="AC155"/>
  <c r="AD155"/>
  <c r="AE155"/>
  <c r="AF155"/>
  <c r="AG155"/>
  <c r="AH155"/>
  <c r="AD8"/>
  <c r="AE8"/>
  <c r="AF8"/>
  <c r="AL8" s="1"/>
  <c r="AG8"/>
  <c r="AH8"/>
  <c r="AC8"/>
  <c r="C9"/>
  <c r="AO9" s="1"/>
  <c r="D9"/>
  <c r="E9"/>
  <c r="F9"/>
  <c r="G9"/>
  <c r="AP9" s="1"/>
  <c r="H9"/>
  <c r="I9"/>
  <c r="J9"/>
  <c r="K9"/>
  <c r="AQ9" s="1"/>
  <c r="L9"/>
  <c r="M9"/>
  <c r="N9"/>
  <c r="O9"/>
  <c r="P9"/>
  <c r="Q9"/>
  <c r="R9"/>
  <c r="S9"/>
  <c r="T9"/>
  <c r="U9"/>
  <c r="V9"/>
  <c r="W9"/>
  <c r="X9"/>
  <c r="Y9"/>
  <c r="Z9"/>
  <c r="AA9"/>
  <c r="AB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AB145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AB146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AB148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AB149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B150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AB151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B154"/>
  <c r="C155"/>
  <c r="C20" i="11" s="1"/>
  <c r="D155" i="10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D8"/>
  <c r="E8"/>
  <c r="F8"/>
  <c r="G8"/>
  <c r="AP8" s="1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C8"/>
  <c r="AO8" s="1"/>
  <c r="AH147" l="1"/>
  <c r="AF147"/>
  <c r="AD147"/>
  <c r="AG147"/>
  <c r="AE147"/>
  <c r="AC147"/>
  <c r="AK8"/>
  <c r="AQ8"/>
  <c r="AA130"/>
  <c r="Y130"/>
  <c r="W130"/>
  <c r="U130"/>
  <c r="S130"/>
  <c r="Q130"/>
  <c r="O130"/>
  <c r="M130"/>
  <c r="K130"/>
  <c r="I130"/>
  <c r="G130"/>
  <c r="E130"/>
  <c r="C130"/>
  <c r="AG130"/>
  <c r="AE130"/>
  <c r="AC130"/>
  <c r="AB130"/>
  <c r="Z130"/>
  <c r="X130"/>
  <c r="V130"/>
  <c r="T130"/>
  <c r="R130"/>
  <c r="P130"/>
  <c r="N130"/>
  <c r="L130"/>
  <c r="J130"/>
  <c r="H130"/>
  <c r="F130"/>
  <c r="D130"/>
  <c r="AH130"/>
  <c r="AF130"/>
  <c r="AD130"/>
  <c r="AA119"/>
  <c r="Y119"/>
  <c r="W119"/>
  <c r="U119"/>
  <c r="S119"/>
  <c r="Q119"/>
  <c r="O119"/>
  <c r="M119"/>
  <c r="K119"/>
  <c r="I119"/>
  <c r="G119"/>
  <c r="E119"/>
  <c r="C119"/>
  <c r="AG119"/>
  <c r="AE119"/>
  <c r="AC119"/>
  <c r="AB119"/>
  <c r="Z119"/>
  <c r="X119"/>
  <c r="V119"/>
  <c r="T119"/>
  <c r="R119"/>
  <c r="P119"/>
  <c r="N119"/>
  <c r="L119"/>
  <c r="J119"/>
  <c r="H119"/>
  <c r="F119"/>
  <c r="D119"/>
  <c r="AH119"/>
  <c r="AF119"/>
  <c r="AD119"/>
  <c r="AA106"/>
  <c r="Y106"/>
  <c r="W106"/>
  <c r="U106"/>
  <c r="S106"/>
  <c r="Q106"/>
  <c r="O106"/>
  <c r="M106"/>
  <c r="K106"/>
  <c r="I106"/>
  <c r="G106"/>
  <c r="E106"/>
  <c r="C106"/>
  <c r="AG106"/>
  <c r="AE106"/>
  <c r="AC106"/>
  <c r="AB106"/>
  <c r="Z106"/>
  <c r="X106"/>
  <c r="V106"/>
  <c r="T106"/>
  <c r="R106"/>
  <c r="P106"/>
  <c r="N106"/>
  <c r="L106"/>
  <c r="J106"/>
  <c r="H106"/>
  <c r="F106"/>
  <c r="D106"/>
  <c r="AH106"/>
  <c r="AF106"/>
  <c r="AD106"/>
  <c r="AA84"/>
  <c r="Y84"/>
  <c r="W84"/>
  <c r="U84"/>
  <c r="S84"/>
  <c r="Q84"/>
  <c r="O84"/>
  <c r="M84"/>
  <c r="K84"/>
  <c r="I84"/>
  <c r="G84"/>
  <c r="E84"/>
  <c r="C84"/>
  <c r="AG84"/>
  <c r="AE84"/>
  <c r="AC84"/>
  <c r="AB84"/>
  <c r="Z84"/>
  <c r="X84"/>
  <c r="V84"/>
  <c r="T84"/>
  <c r="R84"/>
  <c r="P84"/>
  <c r="N84"/>
  <c r="L84"/>
  <c r="J84"/>
  <c r="H84"/>
  <c r="F84"/>
  <c r="D84"/>
  <c r="AH84"/>
  <c r="AF84"/>
  <c r="AD84"/>
  <c r="AA55"/>
  <c r="Y55"/>
  <c r="W55"/>
  <c r="U55"/>
  <c r="S55"/>
  <c r="Q55"/>
  <c r="O55"/>
  <c r="M55"/>
  <c r="K55"/>
  <c r="I55"/>
  <c r="G55"/>
  <c r="E55"/>
  <c r="C55"/>
  <c r="AG55"/>
  <c r="AE55"/>
  <c r="AC55"/>
  <c r="AB55"/>
  <c r="Z55"/>
  <c r="X55"/>
  <c r="V55"/>
  <c r="T55"/>
  <c r="R55"/>
  <c r="P55"/>
  <c r="N55"/>
  <c r="L55"/>
  <c r="J55"/>
  <c r="H55"/>
  <c r="F55"/>
  <c r="D55"/>
  <c r="AH55"/>
  <c r="AF55"/>
  <c r="AD55"/>
  <c r="AA96"/>
  <c r="Y96"/>
  <c r="W96"/>
  <c r="U96"/>
  <c r="S96"/>
  <c r="Q96"/>
  <c r="O96"/>
  <c r="M96"/>
  <c r="K96"/>
  <c r="I96"/>
  <c r="G96"/>
  <c r="E96"/>
  <c r="C96"/>
  <c r="C19" i="11" s="1"/>
  <c r="AG96" i="10"/>
  <c r="AE96"/>
  <c r="AC96"/>
  <c r="AB96"/>
  <c r="Z96"/>
  <c r="X96"/>
  <c r="V96"/>
  <c r="T96"/>
  <c r="R96"/>
  <c r="P96"/>
  <c r="N96"/>
  <c r="L96"/>
  <c r="J96"/>
  <c r="H96"/>
  <c r="F96"/>
  <c r="D96"/>
  <c r="AH96"/>
  <c r="AF96"/>
  <c r="AD96"/>
  <c r="AA41"/>
  <c r="Y41"/>
  <c r="W41"/>
  <c r="U41"/>
  <c r="S41"/>
  <c r="Q41"/>
  <c r="O41"/>
  <c r="M41"/>
  <c r="K41"/>
  <c r="I41"/>
  <c r="G41"/>
  <c r="E41"/>
  <c r="C41"/>
  <c r="AG41"/>
  <c r="AE41"/>
  <c r="AC41"/>
  <c r="AB41"/>
  <c r="Z41"/>
  <c r="X41"/>
  <c r="V41"/>
  <c r="T41"/>
  <c r="R41"/>
  <c r="P41"/>
  <c r="N41"/>
  <c r="L41"/>
  <c r="J41"/>
  <c r="H41"/>
  <c r="F41"/>
  <c r="D41"/>
  <c r="AH41"/>
  <c r="AF41"/>
  <c r="AD41"/>
  <c r="AI152"/>
  <c r="AJ152"/>
  <c r="AK152"/>
  <c r="AL152"/>
  <c r="AM152"/>
  <c r="AN152"/>
  <c r="AI153"/>
  <c r="AJ153"/>
  <c r="AK153"/>
  <c r="AL153"/>
  <c r="AM153"/>
  <c r="AN153"/>
  <c r="AI154"/>
  <c r="AJ154"/>
  <c r="AK154"/>
  <c r="AL154"/>
  <c r="AM154"/>
  <c r="AN154"/>
  <c r="AI155"/>
  <c r="AJ155"/>
  <c r="AK155"/>
  <c r="AL155"/>
  <c r="AM155"/>
  <c r="AN155"/>
  <c r="AN151"/>
  <c r="AM151"/>
  <c r="AL151"/>
  <c r="AK151"/>
  <c r="AJ151"/>
  <c r="AI151"/>
  <c r="AN150"/>
  <c r="AM150"/>
  <c r="AL150"/>
  <c r="AK150"/>
  <c r="AJ150"/>
  <c r="AI150"/>
  <c r="AN149"/>
  <c r="AM149"/>
  <c r="AL149"/>
  <c r="AK149"/>
  <c r="AJ149"/>
  <c r="AI149"/>
  <c r="AN148"/>
  <c r="AM148"/>
  <c r="AL148"/>
  <c r="AK148"/>
  <c r="AJ148"/>
  <c r="AI148"/>
  <c r="AN146"/>
  <c r="AM146"/>
  <c r="AL146"/>
  <c r="AK146"/>
  <c r="AJ146"/>
  <c r="AI146"/>
  <c r="AN145"/>
  <c r="AM145"/>
  <c r="AL145"/>
  <c r="AK145"/>
  <c r="AJ145"/>
  <c r="AI145"/>
  <c r="AN144"/>
  <c r="AM144"/>
  <c r="AL144"/>
  <c r="AK144"/>
  <c r="AJ144"/>
  <c r="AI144"/>
  <c r="AN143"/>
  <c r="AM143"/>
  <c r="AL143"/>
  <c r="AK143"/>
  <c r="AJ143"/>
  <c r="AI143"/>
  <c r="AN142"/>
  <c r="AM142"/>
  <c r="AL142"/>
  <c r="AK142"/>
  <c r="AJ142"/>
  <c r="AI142"/>
  <c r="AN141"/>
  <c r="AM141"/>
  <c r="AL141"/>
  <c r="AK141"/>
  <c r="AJ141"/>
  <c r="AI141"/>
  <c r="AN140"/>
  <c r="AM140"/>
  <c r="AL140"/>
  <c r="AK140"/>
  <c r="AJ140"/>
  <c r="AI140"/>
  <c r="AN139"/>
  <c r="AM139"/>
  <c r="AL139"/>
  <c r="AK139"/>
  <c r="AJ139"/>
  <c r="AI139"/>
  <c r="AN138"/>
  <c r="AM138"/>
  <c r="AL138"/>
  <c r="AK138"/>
  <c r="AJ138"/>
  <c r="AI138"/>
  <c r="AN137"/>
  <c r="AM137"/>
  <c r="AL137"/>
  <c r="AK137"/>
  <c r="AJ137"/>
  <c r="AI137"/>
  <c r="AN136"/>
  <c r="AM136"/>
  <c r="AL136"/>
  <c r="AK136"/>
  <c r="AJ136"/>
  <c r="AI136"/>
  <c r="AN135"/>
  <c r="AM135"/>
  <c r="AL135"/>
  <c r="AK135"/>
  <c r="AJ135"/>
  <c r="AI135"/>
  <c r="AN134"/>
  <c r="AM134"/>
  <c r="AL134"/>
  <c r="AK134"/>
  <c r="AJ134"/>
  <c r="AI134"/>
  <c r="AN133"/>
  <c r="AM133"/>
  <c r="AL133"/>
  <c r="AK133"/>
  <c r="AJ133"/>
  <c r="AI133"/>
  <c r="AN132"/>
  <c r="AM132"/>
  <c r="AL132"/>
  <c r="AK132"/>
  <c r="AJ132"/>
  <c r="AI132"/>
  <c r="AN131"/>
  <c r="AM131"/>
  <c r="AL131"/>
  <c r="AK131"/>
  <c r="AJ131"/>
  <c r="AI131"/>
  <c r="AN129"/>
  <c r="AM129"/>
  <c r="AL129"/>
  <c r="AK129"/>
  <c r="AJ129"/>
  <c r="AI129"/>
  <c r="AN128"/>
  <c r="AM128"/>
  <c r="AL128"/>
  <c r="AK128"/>
  <c r="AJ128"/>
  <c r="AI128"/>
  <c r="AN127"/>
  <c r="AM127"/>
  <c r="AL127"/>
  <c r="AK127"/>
  <c r="AJ127"/>
  <c r="AI127"/>
  <c r="AN126"/>
  <c r="AM126"/>
  <c r="AL126"/>
  <c r="AK126"/>
  <c r="AJ126"/>
  <c r="AI126"/>
  <c r="AN125"/>
  <c r="AM125"/>
  <c r="AL125"/>
  <c r="AK125"/>
  <c r="AJ125"/>
  <c r="AI125"/>
  <c r="AN124"/>
  <c r="AM124"/>
  <c r="AL124"/>
  <c r="AK124"/>
  <c r="AJ124"/>
  <c r="AI124"/>
  <c r="AN123"/>
  <c r="AM123"/>
  <c r="AL123"/>
  <c r="AK123"/>
  <c r="AJ123"/>
  <c r="AI123"/>
  <c r="AN122"/>
  <c r="AM122"/>
  <c r="AL122"/>
  <c r="AK122"/>
  <c r="AJ122"/>
  <c r="AI122"/>
  <c r="AN121"/>
  <c r="AM121"/>
  <c r="AL121"/>
  <c r="AK121"/>
  <c r="AJ121"/>
  <c r="AI121"/>
  <c r="AN120"/>
  <c r="AM120"/>
  <c r="AL120"/>
  <c r="AK120"/>
  <c r="AJ120"/>
  <c r="AI120"/>
  <c r="AN118"/>
  <c r="AM118"/>
  <c r="AL118"/>
  <c r="AK118"/>
  <c r="AJ118"/>
  <c r="AI118"/>
  <c r="AN117"/>
  <c r="AM117"/>
  <c r="AL117"/>
  <c r="AK117"/>
  <c r="AJ117"/>
  <c r="AI117"/>
  <c r="AN116"/>
  <c r="AM116"/>
  <c r="AL116"/>
  <c r="AK116"/>
  <c r="AJ116"/>
  <c r="AI116"/>
  <c r="AN115"/>
  <c r="AM115"/>
  <c r="AL115"/>
  <c r="AK115"/>
  <c r="AJ115"/>
  <c r="AI115"/>
  <c r="AN114"/>
  <c r="AM114"/>
  <c r="AL114"/>
  <c r="AK114"/>
  <c r="AJ114"/>
  <c r="AI114"/>
  <c r="AN113"/>
  <c r="AM113"/>
  <c r="AL113"/>
  <c r="AK113"/>
  <c r="AJ113"/>
  <c r="AI113"/>
  <c r="AN112"/>
  <c r="AM112"/>
  <c r="AL112"/>
  <c r="AK112"/>
  <c r="AJ112"/>
  <c r="AI112"/>
  <c r="AN111"/>
  <c r="AM111"/>
  <c r="AL111"/>
  <c r="AK111"/>
  <c r="AJ111"/>
  <c r="AI111"/>
  <c r="AN110"/>
  <c r="AM110"/>
  <c r="AL110"/>
  <c r="AK110"/>
  <c r="AJ110"/>
  <c r="AI110"/>
  <c r="AN109"/>
  <c r="AM109"/>
  <c r="AL109"/>
  <c r="AK109"/>
  <c r="AJ109"/>
  <c r="AI109"/>
  <c r="AN108"/>
  <c r="AM108"/>
  <c r="AL108"/>
  <c r="AK108"/>
  <c r="AJ108"/>
  <c r="AI108"/>
  <c r="AN107"/>
  <c r="AM107"/>
  <c r="AL107"/>
  <c r="AK107"/>
  <c r="AJ107"/>
  <c r="AI107"/>
  <c r="AN105"/>
  <c r="AM105"/>
  <c r="AL105"/>
  <c r="AK105"/>
  <c r="AJ105"/>
  <c r="AI105"/>
  <c r="AN104"/>
  <c r="AM104"/>
  <c r="AL104"/>
  <c r="AK104"/>
  <c r="AJ104"/>
  <c r="AI104"/>
  <c r="AN103"/>
  <c r="AM103"/>
  <c r="AL103"/>
  <c r="AK103"/>
  <c r="AJ103"/>
  <c r="AI103"/>
  <c r="AN102"/>
  <c r="AM102"/>
  <c r="AL102"/>
  <c r="AK102"/>
  <c r="AJ102"/>
  <c r="AI102"/>
  <c r="AN101"/>
  <c r="AM101"/>
  <c r="AL101"/>
  <c r="AK101"/>
  <c r="AJ101"/>
  <c r="AI101"/>
  <c r="AN100"/>
  <c r="AM100"/>
  <c r="AL100"/>
  <c r="AK100"/>
  <c r="AJ100"/>
  <c r="AI100"/>
  <c r="AN99"/>
  <c r="AM99"/>
  <c r="AL99"/>
  <c r="AK99"/>
  <c r="AJ99"/>
  <c r="AI99"/>
  <c r="AN98"/>
  <c r="AM98"/>
  <c r="AL98"/>
  <c r="AK98"/>
  <c r="AJ98"/>
  <c r="AI98"/>
  <c r="AN97"/>
  <c r="AM97"/>
  <c r="AL97"/>
  <c r="AK97"/>
  <c r="AJ97"/>
  <c r="AI97"/>
  <c r="AN95"/>
  <c r="AM95"/>
  <c r="AL95"/>
  <c r="AK95"/>
  <c r="AJ95"/>
  <c r="AI95"/>
  <c r="AN94"/>
  <c r="AM94"/>
  <c r="AL94"/>
  <c r="AK94"/>
  <c r="AJ94"/>
  <c r="AI94"/>
  <c r="AN93"/>
  <c r="AM93"/>
  <c r="AL93"/>
  <c r="AK93"/>
  <c r="AJ93"/>
  <c r="AI93"/>
  <c r="AN92"/>
  <c r="AM92"/>
  <c r="AL92"/>
  <c r="AK92"/>
  <c r="AJ92"/>
  <c r="AI92"/>
  <c r="AN91"/>
  <c r="AM91"/>
  <c r="AL91"/>
  <c r="AK91"/>
  <c r="AJ91"/>
  <c r="AI91"/>
  <c r="AN90"/>
  <c r="AM90"/>
  <c r="AL90"/>
  <c r="AK90"/>
  <c r="AJ90"/>
  <c r="AI90"/>
  <c r="AN89"/>
  <c r="AM89"/>
  <c r="AL89"/>
  <c r="AK89"/>
  <c r="AJ89"/>
  <c r="AI89"/>
  <c r="AN88"/>
  <c r="AM88"/>
  <c r="AL88"/>
  <c r="AK88"/>
  <c r="AJ88"/>
  <c r="AI88"/>
  <c r="AN87"/>
  <c r="AM87"/>
  <c r="AL87"/>
  <c r="AK87"/>
  <c r="AJ87"/>
  <c r="AI87"/>
  <c r="AN86"/>
  <c r="AM86"/>
  <c r="AL86"/>
  <c r="AK86"/>
  <c r="AJ86"/>
  <c r="AI86"/>
  <c r="AN85"/>
  <c r="AM85"/>
  <c r="AL85"/>
  <c r="AK85"/>
  <c r="AJ85"/>
  <c r="AI85"/>
  <c r="AN83"/>
  <c r="AM83"/>
  <c r="AL83"/>
  <c r="AK83"/>
  <c r="AJ83"/>
  <c r="AI83"/>
  <c r="AN82"/>
  <c r="AM82"/>
  <c r="AL82"/>
  <c r="AK82"/>
  <c r="AJ82"/>
  <c r="AI82"/>
  <c r="AN81"/>
  <c r="AM81"/>
  <c r="AL81"/>
  <c r="AK81"/>
  <c r="AJ81"/>
  <c r="AI81"/>
  <c r="AN80"/>
  <c r="AM80"/>
  <c r="AL80"/>
  <c r="AK80"/>
  <c r="AJ80"/>
  <c r="AI80"/>
  <c r="AN79"/>
  <c r="AM79"/>
  <c r="AL79"/>
  <c r="AK79"/>
  <c r="AJ79"/>
  <c r="AI79"/>
  <c r="AN78"/>
  <c r="AM78"/>
  <c r="AL78"/>
  <c r="AK78"/>
  <c r="AJ78"/>
  <c r="AI78"/>
  <c r="AN77"/>
  <c r="AM77"/>
  <c r="AL77"/>
  <c r="AK77"/>
  <c r="AJ77"/>
  <c r="AI77"/>
  <c r="AN76"/>
  <c r="AM76"/>
  <c r="AL76"/>
  <c r="AK76"/>
  <c r="AJ76"/>
  <c r="AI76"/>
  <c r="AN75"/>
  <c r="AM75"/>
  <c r="AL75"/>
  <c r="AK75"/>
  <c r="AJ75"/>
  <c r="AI75"/>
  <c r="AN74"/>
  <c r="AM74"/>
  <c r="AL74"/>
  <c r="AK74"/>
  <c r="AJ74"/>
  <c r="AI74"/>
  <c r="AN73"/>
  <c r="AM73"/>
  <c r="AL73"/>
  <c r="AK73"/>
  <c r="AJ73"/>
  <c r="AI73"/>
  <c r="AN72"/>
  <c r="AM72"/>
  <c r="AL72"/>
  <c r="AK72"/>
  <c r="AJ72"/>
  <c r="AI72"/>
  <c r="AN71"/>
  <c r="AM71"/>
  <c r="AL71"/>
  <c r="AK71"/>
  <c r="AJ71"/>
  <c r="AI71"/>
  <c r="AN70"/>
  <c r="AM70"/>
  <c r="AL70"/>
  <c r="AK70"/>
  <c r="AJ70"/>
  <c r="AI70"/>
  <c r="AN69"/>
  <c r="AM69"/>
  <c r="AL69"/>
  <c r="AK69"/>
  <c r="AJ69"/>
  <c r="AI69"/>
  <c r="AN68"/>
  <c r="AM68"/>
  <c r="AL68"/>
  <c r="AK68"/>
  <c r="AJ68"/>
  <c r="AI68"/>
  <c r="AN67"/>
  <c r="AM67"/>
  <c r="AL67"/>
  <c r="AK67"/>
  <c r="AJ67"/>
  <c r="AI67"/>
  <c r="AN66"/>
  <c r="AM66"/>
  <c r="AL66"/>
  <c r="AK66"/>
  <c r="AJ66"/>
  <c r="AI66"/>
  <c r="AN65"/>
  <c r="AM65"/>
  <c r="AL65"/>
  <c r="AK65"/>
  <c r="AJ65"/>
  <c r="AI65"/>
  <c r="AN64"/>
  <c r="AM64"/>
  <c r="AL64"/>
  <c r="AK64"/>
  <c r="AJ64"/>
  <c r="AI64"/>
  <c r="AN63"/>
  <c r="AM63"/>
  <c r="AL63"/>
  <c r="AK63"/>
  <c r="AJ63"/>
  <c r="AI63"/>
  <c r="AN62"/>
  <c r="AM62"/>
  <c r="AL62"/>
  <c r="AK62"/>
  <c r="AJ62"/>
  <c r="AI62"/>
  <c r="AN61"/>
  <c r="AM61"/>
  <c r="AL61"/>
  <c r="AK61"/>
  <c r="AJ61"/>
  <c r="AI61"/>
  <c r="AN60"/>
  <c r="AM60"/>
  <c r="AL60"/>
  <c r="AK60"/>
  <c r="AJ60"/>
  <c r="AI60"/>
  <c r="AN59"/>
  <c r="AM59"/>
  <c r="AL59"/>
  <c r="AK59"/>
  <c r="AJ59"/>
  <c r="AI59"/>
  <c r="AN58"/>
  <c r="AM58"/>
  <c r="AL58"/>
  <c r="AK58"/>
  <c r="AJ58"/>
  <c r="AI58"/>
  <c r="AN57"/>
  <c r="AM57"/>
  <c r="AL57"/>
  <c r="AK57"/>
  <c r="AJ57"/>
  <c r="AI57"/>
  <c r="AN56"/>
  <c r="AM56"/>
  <c r="AL56"/>
  <c r="AK56"/>
  <c r="AJ56"/>
  <c r="AI56"/>
  <c r="AN54"/>
  <c r="AM54"/>
  <c r="AL54"/>
  <c r="AK54"/>
  <c r="AJ54"/>
  <c r="AI54"/>
  <c r="AN53"/>
  <c r="AM53"/>
  <c r="AL53"/>
  <c r="AK53"/>
  <c r="AJ53"/>
  <c r="AI53"/>
  <c r="AN52"/>
  <c r="AM52"/>
  <c r="AL52"/>
  <c r="AK52"/>
  <c r="AJ52"/>
  <c r="AI52"/>
  <c r="AN51"/>
  <c r="AM51"/>
  <c r="AL51"/>
  <c r="AK51"/>
  <c r="AJ51"/>
  <c r="AI51"/>
  <c r="AN50"/>
  <c r="AM50"/>
  <c r="AL50"/>
  <c r="AK50"/>
  <c r="AJ50"/>
  <c r="AI50"/>
  <c r="AN49"/>
  <c r="AM49"/>
  <c r="AL49"/>
  <c r="AK49"/>
  <c r="AJ49"/>
  <c r="AI49"/>
  <c r="AN48"/>
  <c r="AM48"/>
  <c r="AL48"/>
  <c r="AK48"/>
  <c r="AJ48"/>
  <c r="AI48"/>
  <c r="AN47"/>
  <c r="AM47"/>
  <c r="AL47"/>
  <c r="AK47"/>
  <c r="AJ47"/>
  <c r="AI47"/>
  <c r="AN46"/>
  <c r="AM46"/>
  <c r="AL46"/>
  <c r="AK46"/>
  <c r="AJ46"/>
  <c r="AI46"/>
  <c r="AN45"/>
  <c r="AM45"/>
  <c r="AL45"/>
  <c r="AK45"/>
  <c r="AJ45"/>
  <c r="AI45"/>
  <c r="AN44"/>
  <c r="AM44"/>
  <c r="AL44"/>
  <c r="AK44"/>
  <c r="AJ44"/>
  <c r="AI44"/>
  <c r="AN43"/>
  <c r="AM43"/>
  <c r="AL43"/>
  <c r="AK43"/>
  <c r="AJ43"/>
  <c r="AI43"/>
  <c r="AN42"/>
  <c r="AM42"/>
  <c r="AL42"/>
  <c r="AK42"/>
  <c r="AJ42"/>
  <c r="AI42"/>
  <c r="AN40"/>
  <c r="AM40"/>
  <c r="AL40"/>
  <c r="AK40"/>
  <c r="AJ40"/>
  <c r="AI40"/>
  <c r="AN39"/>
  <c r="AM39"/>
  <c r="AL39"/>
  <c r="AK39"/>
  <c r="AJ39"/>
  <c r="AI39"/>
  <c r="AN38"/>
  <c r="AM38"/>
  <c r="AL38"/>
  <c r="AK38"/>
  <c r="AJ38"/>
  <c r="AI38"/>
  <c r="AN37"/>
  <c r="AM37"/>
  <c r="AL37"/>
  <c r="AK37"/>
  <c r="AJ37"/>
  <c r="AI37"/>
  <c r="AN36"/>
  <c r="AM36"/>
  <c r="AL36"/>
  <c r="AK36"/>
  <c r="AJ36"/>
  <c r="AI36"/>
  <c r="AN35"/>
  <c r="AM35"/>
  <c r="AL35"/>
  <c r="AK35"/>
  <c r="AJ35"/>
  <c r="AI35"/>
  <c r="AN34"/>
  <c r="AM34"/>
  <c r="AL34"/>
  <c r="AK34"/>
  <c r="AJ34"/>
  <c r="AI34"/>
  <c r="AN33"/>
  <c r="AM33"/>
  <c r="AL33"/>
  <c r="AK33"/>
  <c r="AJ33"/>
  <c r="AI33"/>
  <c r="AN32"/>
  <c r="AM32"/>
  <c r="AL32"/>
  <c r="AK32"/>
  <c r="AJ32"/>
  <c r="AI32"/>
  <c r="AN31"/>
  <c r="AM31"/>
  <c r="AL31"/>
  <c r="AK31"/>
  <c r="AJ31"/>
  <c r="AI31"/>
  <c r="AN30"/>
  <c r="AM30"/>
  <c r="AL30"/>
  <c r="AK30"/>
  <c r="AJ30"/>
  <c r="AI30"/>
  <c r="AN29"/>
  <c r="AM29"/>
  <c r="AL29"/>
  <c r="AK29"/>
  <c r="AJ29"/>
  <c r="AI29"/>
  <c r="AN28"/>
  <c r="AM28"/>
  <c r="AL28"/>
  <c r="AK28"/>
  <c r="AJ28"/>
  <c r="AI28"/>
  <c r="AN27"/>
  <c r="AM27"/>
  <c r="AL27"/>
  <c r="AK27"/>
  <c r="AJ27"/>
  <c r="AI27"/>
  <c r="AN26"/>
  <c r="AM26"/>
  <c r="AL26"/>
  <c r="AK26"/>
  <c r="AJ26"/>
  <c r="AI26"/>
  <c r="AN25"/>
  <c r="AM25"/>
  <c r="AL25"/>
  <c r="AK25"/>
  <c r="AJ25"/>
  <c r="AI25"/>
  <c r="AN24"/>
  <c r="AM24"/>
  <c r="AL24"/>
  <c r="AK24"/>
  <c r="AJ24"/>
  <c r="AI24"/>
  <c r="AN23"/>
  <c r="AM23"/>
  <c r="AL23"/>
  <c r="AK23"/>
  <c r="AJ23"/>
  <c r="AI23"/>
  <c r="AN22"/>
  <c r="AM22"/>
  <c r="AL22"/>
  <c r="AK22"/>
  <c r="AJ22"/>
  <c r="AI22"/>
  <c r="AN21"/>
  <c r="AM21"/>
  <c r="AL21"/>
  <c r="AK21"/>
  <c r="AJ21"/>
  <c r="AI21"/>
  <c r="AN20"/>
  <c r="AM20"/>
  <c r="AL20"/>
  <c r="AK20"/>
  <c r="AJ20"/>
  <c r="AI20"/>
  <c r="AN19"/>
  <c r="AM19"/>
  <c r="AL19"/>
  <c r="AK19"/>
  <c r="AJ19"/>
  <c r="AI19"/>
  <c r="AN18"/>
  <c r="AM18"/>
  <c r="AL18"/>
  <c r="AK18"/>
  <c r="AJ18"/>
  <c r="AI18"/>
  <c r="AN17"/>
  <c r="AM17"/>
  <c r="AL17"/>
  <c r="AK17"/>
  <c r="AJ17"/>
  <c r="AI17"/>
  <c r="AN16"/>
  <c r="AM16"/>
  <c r="AL16"/>
  <c r="AK16"/>
  <c r="AJ16"/>
  <c r="AI16"/>
  <c r="AN15"/>
  <c r="AM15"/>
  <c r="AL15"/>
  <c r="AK15"/>
  <c r="AJ15"/>
  <c r="AI15"/>
  <c r="AN14"/>
  <c r="AM14"/>
  <c r="AL14"/>
  <c r="AK14"/>
  <c r="AJ14"/>
  <c r="AI14"/>
  <c r="AN13"/>
  <c r="AM13"/>
  <c r="AL13"/>
  <c r="AK13"/>
  <c r="AJ13"/>
  <c r="AI13"/>
  <c r="AN12"/>
  <c r="AM12"/>
  <c r="AL12"/>
  <c r="AK12"/>
  <c r="AJ12"/>
  <c r="AI12"/>
  <c r="AN11"/>
  <c r="AM11"/>
  <c r="AL11"/>
  <c r="AK11"/>
  <c r="AJ11"/>
  <c r="AI11"/>
  <c r="AN10"/>
  <c r="AM10"/>
  <c r="AL10"/>
  <c r="AK10"/>
  <c r="AJ10"/>
  <c r="AI10"/>
  <c r="AN9"/>
  <c r="AM9"/>
  <c r="AL9"/>
  <c r="AK9"/>
  <c r="AJ9"/>
  <c r="AI9"/>
  <c r="AN8"/>
  <c r="AM8"/>
  <c r="AJ8"/>
  <c r="AI8"/>
  <c r="D27" i="5"/>
  <c r="E27"/>
  <c r="F27"/>
  <c r="G27"/>
  <c r="H27"/>
  <c r="Y27" s="1"/>
  <c r="I27"/>
  <c r="J27"/>
  <c r="K27"/>
  <c r="L27"/>
  <c r="M27"/>
  <c r="N27"/>
  <c r="O27"/>
  <c r="D28"/>
  <c r="E28"/>
  <c r="F28"/>
  <c r="G28"/>
  <c r="H28"/>
  <c r="Y28" s="1"/>
  <c r="I28"/>
  <c r="J28"/>
  <c r="K28"/>
  <c r="L28"/>
  <c r="M28"/>
  <c r="N28"/>
  <c r="O28"/>
  <c r="D29"/>
  <c r="E29"/>
  <c r="F29"/>
  <c r="G29"/>
  <c r="H29"/>
  <c r="Y29" s="1"/>
  <c r="I29"/>
  <c r="J29"/>
  <c r="K29"/>
  <c r="L29"/>
  <c r="M29"/>
  <c r="N29"/>
  <c r="W29" s="1"/>
  <c r="O29"/>
  <c r="D30"/>
  <c r="Q30" s="1"/>
  <c r="E30"/>
  <c r="F30"/>
  <c r="G30"/>
  <c r="H30"/>
  <c r="Y30" s="1"/>
  <c r="I30"/>
  <c r="J30"/>
  <c r="X30" s="1"/>
  <c r="K30"/>
  <c r="L30"/>
  <c r="M30"/>
  <c r="N30"/>
  <c r="W30" s="1"/>
  <c r="O30"/>
  <c r="D31"/>
  <c r="Q31" s="1"/>
  <c r="E31"/>
  <c r="F31"/>
  <c r="G31"/>
  <c r="H31"/>
  <c r="Y31" s="1"/>
  <c r="I31"/>
  <c r="J31"/>
  <c r="X31" s="1"/>
  <c r="K31"/>
  <c r="L31"/>
  <c r="M31"/>
  <c r="N31"/>
  <c r="W31" s="1"/>
  <c r="O31"/>
  <c r="D32"/>
  <c r="Q32" s="1"/>
  <c r="E32"/>
  <c r="F32"/>
  <c r="G32"/>
  <c r="H32"/>
  <c r="Y32" s="1"/>
  <c r="I32"/>
  <c r="J32"/>
  <c r="X32" s="1"/>
  <c r="K32"/>
  <c r="L32"/>
  <c r="M32"/>
  <c r="N32"/>
  <c r="W32" s="1"/>
  <c r="O32"/>
  <c r="D33"/>
  <c r="Q33" s="1"/>
  <c r="E33"/>
  <c r="F33"/>
  <c r="G33"/>
  <c r="H33"/>
  <c r="Y33" s="1"/>
  <c r="I33"/>
  <c r="J33"/>
  <c r="X33" s="1"/>
  <c r="K33"/>
  <c r="L33"/>
  <c r="M33"/>
  <c r="N33"/>
  <c r="W33" s="1"/>
  <c r="O33"/>
  <c r="D34"/>
  <c r="Q34" s="1"/>
  <c r="E34"/>
  <c r="F34"/>
  <c r="G34"/>
  <c r="H34"/>
  <c r="Y34" s="1"/>
  <c r="I34"/>
  <c r="J34"/>
  <c r="X34" s="1"/>
  <c r="K34"/>
  <c r="L34"/>
  <c r="M34"/>
  <c r="N34"/>
  <c r="W34" s="1"/>
  <c r="O34"/>
  <c r="D35"/>
  <c r="Q35" s="1"/>
  <c r="E35"/>
  <c r="F35"/>
  <c r="G35"/>
  <c r="H35"/>
  <c r="Y35" s="1"/>
  <c r="I35"/>
  <c r="J35"/>
  <c r="X35" s="1"/>
  <c r="K35"/>
  <c r="L35"/>
  <c r="M35"/>
  <c r="N35"/>
  <c r="W35" s="1"/>
  <c r="O35"/>
  <c r="D36"/>
  <c r="Q36" s="1"/>
  <c r="E36"/>
  <c r="F36"/>
  <c r="G36"/>
  <c r="H36"/>
  <c r="Y36" s="1"/>
  <c r="I36"/>
  <c r="J36"/>
  <c r="X36" s="1"/>
  <c r="K36"/>
  <c r="L36"/>
  <c r="M36"/>
  <c r="N36"/>
  <c r="W36" s="1"/>
  <c r="O36"/>
  <c r="D37"/>
  <c r="Q37" s="1"/>
  <c r="E37"/>
  <c r="F37"/>
  <c r="G37"/>
  <c r="H37"/>
  <c r="Y37" s="1"/>
  <c r="I37"/>
  <c r="J37"/>
  <c r="X37" s="1"/>
  <c r="K37"/>
  <c r="L37"/>
  <c r="M37"/>
  <c r="N37"/>
  <c r="W37" s="1"/>
  <c r="O37"/>
  <c r="D38"/>
  <c r="Q38" s="1"/>
  <c r="E38"/>
  <c r="F38"/>
  <c r="G38"/>
  <c r="H38"/>
  <c r="Y38" s="1"/>
  <c r="I38"/>
  <c r="J38"/>
  <c r="X38" s="1"/>
  <c r="K38"/>
  <c r="L38"/>
  <c r="M38"/>
  <c r="N38"/>
  <c r="W38" s="1"/>
  <c r="O38"/>
  <c r="D39"/>
  <c r="Q39" s="1"/>
  <c r="E39"/>
  <c r="F39"/>
  <c r="G39"/>
  <c r="H39"/>
  <c r="Y39" s="1"/>
  <c r="I39"/>
  <c r="J39"/>
  <c r="X39" s="1"/>
  <c r="K39"/>
  <c r="L39"/>
  <c r="M39"/>
  <c r="N39"/>
  <c r="W39" s="1"/>
  <c r="O39"/>
  <c r="D40"/>
  <c r="Q40" s="1"/>
  <c r="E40"/>
  <c r="F40"/>
  <c r="G40"/>
  <c r="H40"/>
  <c r="Y40" s="1"/>
  <c r="I40"/>
  <c r="J40"/>
  <c r="X40" s="1"/>
  <c r="K40"/>
  <c r="L40"/>
  <c r="M40"/>
  <c r="N40"/>
  <c r="W40" s="1"/>
  <c r="O40"/>
  <c r="D27" i="6"/>
  <c r="E27"/>
  <c r="F27"/>
  <c r="G27"/>
  <c r="AK27" s="1"/>
  <c r="H27"/>
  <c r="I27"/>
  <c r="J27"/>
  <c r="K27"/>
  <c r="L27"/>
  <c r="M27"/>
  <c r="N27"/>
  <c r="O27"/>
  <c r="P27"/>
  <c r="Q27"/>
  <c r="R27"/>
  <c r="S27"/>
  <c r="T27"/>
  <c r="U27"/>
  <c r="D28"/>
  <c r="E28"/>
  <c r="F28"/>
  <c r="G28"/>
  <c r="AK28" s="1"/>
  <c r="H28"/>
  <c r="I28"/>
  <c r="J28"/>
  <c r="K28"/>
  <c r="L28"/>
  <c r="M28"/>
  <c r="N28"/>
  <c r="O28"/>
  <c r="P28"/>
  <c r="Q28"/>
  <c r="R28"/>
  <c r="S28"/>
  <c r="T28"/>
  <c r="U28"/>
  <c r="D29"/>
  <c r="E29"/>
  <c r="F29"/>
  <c r="G29"/>
  <c r="AK29" s="1"/>
  <c r="H29"/>
  <c r="I29"/>
  <c r="J29"/>
  <c r="K29"/>
  <c r="L29"/>
  <c r="M29"/>
  <c r="N29"/>
  <c r="O29"/>
  <c r="P29"/>
  <c r="Q29"/>
  <c r="R29"/>
  <c r="S29"/>
  <c r="T29"/>
  <c r="U29"/>
  <c r="D30"/>
  <c r="E30"/>
  <c r="F30"/>
  <c r="G30"/>
  <c r="AK30" s="1"/>
  <c r="H30"/>
  <c r="I30"/>
  <c r="J30"/>
  <c r="K30"/>
  <c r="L30"/>
  <c r="M30"/>
  <c r="N30"/>
  <c r="O30"/>
  <c r="P30"/>
  <c r="Q30"/>
  <c r="R30"/>
  <c r="S30"/>
  <c r="T30"/>
  <c r="U30"/>
  <c r="D31"/>
  <c r="E31"/>
  <c r="F31"/>
  <c r="G31"/>
  <c r="AK31" s="1"/>
  <c r="H31"/>
  <c r="I31"/>
  <c r="J31"/>
  <c r="K31"/>
  <c r="L31"/>
  <c r="M31"/>
  <c r="N31"/>
  <c r="O31"/>
  <c r="P31"/>
  <c r="Q31"/>
  <c r="R31"/>
  <c r="S31"/>
  <c r="T31"/>
  <c r="U31"/>
  <c r="D32"/>
  <c r="E32"/>
  <c r="F32"/>
  <c r="G32"/>
  <c r="AK32" s="1"/>
  <c r="H32"/>
  <c r="I32"/>
  <c r="J32"/>
  <c r="K32"/>
  <c r="L32"/>
  <c r="M32"/>
  <c r="N32"/>
  <c r="O32"/>
  <c r="P32"/>
  <c r="Q32"/>
  <c r="R32"/>
  <c r="S32"/>
  <c r="T32"/>
  <c r="U32"/>
  <c r="D33"/>
  <c r="E33"/>
  <c r="F33"/>
  <c r="G33"/>
  <c r="AK33" s="1"/>
  <c r="H33"/>
  <c r="I33"/>
  <c r="J33"/>
  <c r="K33"/>
  <c r="L33"/>
  <c r="M33"/>
  <c r="N33"/>
  <c r="O33"/>
  <c r="P33"/>
  <c r="Q33"/>
  <c r="R33"/>
  <c r="S33"/>
  <c r="T33"/>
  <c r="U33"/>
  <c r="D34"/>
  <c r="E34"/>
  <c r="F34"/>
  <c r="G34"/>
  <c r="AK34" s="1"/>
  <c r="H34"/>
  <c r="I34"/>
  <c r="J34"/>
  <c r="K34"/>
  <c r="L34"/>
  <c r="M34"/>
  <c r="N34"/>
  <c r="O34"/>
  <c r="P34"/>
  <c r="Q34"/>
  <c r="R34"/>
  <c r="S34"/>
  <c r="T34"/>
  <c r="U34"/>
  <c r="D35"/>
  <c r="E35"/>
  <c r="F35"/>
  <c r="G35"/>
  <c r="AK35" s="1"/>
  <c r="H35"/>
  <c r="I35"/>
  <c r="J35"/>
  <c r="K35"/>
  <c r="L35"/>
  <c r="M35"/>
  <c r="N35"/>
  <c r="O35"/>
  <c r="P35"/>
  <c r="Q35"/>
  <c r="R35"/>
  <c r="S35"/>
  <c r="T35"/>
  <c r="U35"/>
  <c r="D36"/>
  <c r="E36"/>
  <c r="F36"/>
  <c r="G36"/>
  <c r="AK36" s="1"/>
  <c r="H36"/>
  <c r="I36"/>
  <c r="J36"/>
  <c r="K36"/>
  <c r="L36"/>
  <c r="M36"/>
  <c r="N36"/>
  <c r="O36"/>
  <c r="P36"/>
  <c r="Q36"/>
  <c r="R36"/>
  <c r="S36"/>
  <c r="T36"/>
  <c r="U36"/>
  <c r="D37"/>
  <c r="E37"/>
  <c r="F37"/>
  <c r="G37"/>
  <c r="AK37" s="1"/>
  <c r="H37"/>
  <c r="I37"/>
  <c r="J37"/>
  <c r="K37"/>
  <c r="L37"/>
  <c r="M37"/>
  <c r="N37"/>
  <c r="O37"/>
  <c r="P37"/>
  <c r="Q37"/>
  <c r="R37"/>
  <c r="S37"/>
  <c r="T37"/>
  <c r="U37"/>
  <c r="D38"/>
  <c r="E38"/>
  <c r="F38"/>
  <c r="G38"/>
  <c r="AK38" s="1"/>
  <c r="H38"/>
  <c r="I38"/>
  <c r="J38"/>
  <c r="K38"/>
  <c r="L38"/>
  <c r="M38"/>
  <c r="N38"/>
  <c r="O38"/>
  <c r="P38"/>
  <c r="Q38"/>
  <c r="R38"/>
  <c r="S38"/>
  <c r="T38"/>
  <c r="U38"/>
  <c r="D39"/>
  <c r="E39"/>
  <c r="F39"/>
  <c r="G39"/>
  <c r="AK39" s="1"/>
  <c r="H39"/>
  <c r="I39"/>
  <c r="J39"/>
  <c r="K39"/>
  <c r="L39"/>
  <c r="M39"/>
  <c r="N39"/>
  <c r="O39"/>
  <c r="X39" s="1"/>
  <c r="P39"/>
  <c r="Q39"/>
  <c r="R39"/>
  <c r="S39"/>
  <c r="AB39" s="1"/>
  <c r="T39"/>
  <c r="U39"/>
  <c r="D40"/>
  <c r="E40"/>
  <c r="F40"/>
  <c r="G40"/>
  <c r="AK40" s="1"/>
  <c r="H40"/>
  <c r="I40"/>
  <c r="J40"/>
  <c r="K40"/>
  <c r="L40"/>
  <c r="M40"/>
  <c r="N40"/>
  <c r="O40"/>
  <c r="P40"/>
  <c r="Q40"/>
  <c r="R40"/>
  <c r="S40"/>
  <c r="T40"/>
  <c r="U40"/>
  <c r="Y27"/>
  <c r="AC27"/>
  <c r="X27"/>
  <c r="AB27"/>
  <c r="U290"/>
  <c r="T290"/>
  <c r="S290"/>
  <c r="R290"/>
  <c r="Q290"/>
  <c r="P290"/>
  <c r="O290"/>
  <c r="N290"/>
  <c r="M290"/>
  <c r="L290"/>
  <c r="K290"/>
  <c r="J290"/>
  <c r="I290"/>
  <c r="H290"/>
  <c r="D14" i="11" s="1"/>
  <c r="G290" i="6"/>
  <c r="F290"/>
  <c r="E290"/>
  <c r="D290"/>
  <c r="U289"/>
  <c r="T289"/>
  <c r="S289"/>
  <c r="R289"/>
  <c r="Q289"/>
  <c r="P289"/>
  <c r="O289"/>
  <c r="N289"/>
  <c r="M289"/>
  <c r="L289"/>
  <c r="K289"/>
  <c r="J289"/>
  <c r="I289"/>
  <c r="H289"/>
  <c r="G289"/>
  <c r="F289"/>
  <c r="E289"/>
  <c r="D289"/>
  <c r="U288"/>
  <c r="T288"/>
  <c r="S288"/>
  <c r="R288"/>
  <c r="Q288"/>
  <c r="P288"/>
  <c r="O288"/>
  <c r="N288"/>
  <c r="M288"/>
  <c r="L288"/>
  <c r="K288"/>
  <c r="J288"/>
  <c r="I288"/>
  <c r="H288"/>
  <c r="G288"/>
  <c r="F288"/>
  <c r="E288"/>
  <c r="D288"/>
  <c r="U287"/>
  <c r="T287"/>
  <c r="S287"/>
  <c r="R287"/>
  <c r="Q287"/>
  <c r="P287"/>
  <c r="O287"/>
  <c r="N287"/>
  <c r="M287"/>
  <c r="L287"/>
  <c r="K287"/>
  <c r="J287"/>
  <c r="I287"/>
  <c r="H287"/>
  <c r="G287"/>
  <c r="F287"/>
  <c r="E287"/>
  <c r="D287"/>
  <c r="U286"/>
  <c r="T286"/>
  <c r="S286"/>
  <c r="R286"/>
  <c r="Q286"/>
  <c r="P286"/>
  <c r="O286"/>
  <c r="N286"/>
  <c r="M286"/>
  <c r="L286"/>
  <c r="K286"/>
  <c r="J286"/>
  <c r="I286"/>
  <c r="H286"/>
  <c r="G286"/>
  <c r="F286"/>
  <c r="E286"/>
  <c r="D286"/>
  <c r="U285"/>
  <c r="T285"/>
  <c r="S285"/>
  <c r="R285"/>
  <c r="Q285"/>
  <c r="P285"/>
  <c r="O285"/>
  <c r="N285"/>
  <c r="M285"/>
  <c r="L285"/>
  <c r="K285"/>
  <c r="J285"/>
  <c r="I285"/>
  <c r="H285"/>
  <c r="G285"/>
  <c r="F285"/>
  <c r="E285"/>
  <c r="D285"/>
  <c r="U284"/>
  <c r="T284"/>
  <c r="S284"/>
  <c r="R284"/>
  <c r="Q284"/>
  <c r="P284"/>
  <c r="O284"/>
  <c r="N284"/>
  <c r="M284"/>
  <c r="L284"/>
  <c r="K284"/>
  <c r="J284"/>
  <c r="I284"/>
  <c r="H284"/>
  <c r="G284"/>
  <c r="F284"/>
  <c r="E284"/>
  <c r="D284"/>
  <c r="U283"/>
  <c r="T283"/>
  <c r="S283"/>
  <c r="R283"/>
  <c r="Q283"/>
  <c r="P283"/>
  <c r="O283"/>
  <c r="N283"/>
  <c r="M283"/>
  <c r="L283"/>
  <c r="K283"/>
  <c r="J283"/>
  <c r="I283"/>
  <c r="H283"/>
  <c r="G283"/>
  <c r="F283"/>
  <c r="E283"/>
  <c r="D283"/>
  <c r="U282"/>
  <c r="T282"/>
  <c r="S282"/>
  <c r="R282"/>
  <c r="Q282"/>
  <c r="P282"/>
  <c r="O282"/>
  <c r="N282"/>
  <c r="M282"/>
  <c r="L282"/>
  <c r="K282"/>
  <c r="J282"/>
  <c r="I282"/>
  <c r="H282"/>
  <c r="G282"/>
  <c r="F282"/>
  <c r="E282"/>
  <c r="D282"/>
  <c r="U280"/>
  <c r="T280"/>
  <c r="S280"/>
  <c r="R280"/>
  <c r="Q280"/>
  <c r="P280"/>
  <c r="O280"/>
  <c r="N280"/>
  <c r="M280"/>
  <c r="L280"/>
  <c r="K280"/>
  <c r="J280"/>
  <c r="I280"/>
  <c r="H280"/>
  <c r="G280"/>
  <c r="F280"/>
  <c r="E280"/>
  <c r="D280"/>
  <c r="U279"/>
  <c r="T279"/>
  <c r="S279"/>
  <c r="R279"/>
  <c r="Q279"/>
  <c r="P279"/>
  <c r="O279"/>
  <c r="N279"/>
  <c r="M279"/>
  <c r="L279"/>
  <c r="K279"/>
  <c r="J279"/>
  <c r="I279"/>
  <c r="H279"/>
  <c r="G279"/>
  <c r="F279"/>
  <c r="E279"/>
  <c r="D279"/>
  <c r="U278"/>
  <c r="T278"/>
  <c r="S278"/>
  <c r="R278"/>
  <c r="Q278"/>
  <c r="P278"/>
  <c r="O278"/>
  <c r="N278"/>
  <c r="M278"/>
  <c r="L278"/>
  <c r="K278"/>
  <c r="J278"/>
  <c r="I278"/>
  <c r="H278"/>
  <c r="G278"/>
  <c r="F278"/>
  <c r="E278"/>
  <c r="D278"/>
  <c r="U277"/>
  <c r="T277"/>
  <c r="S277"/>
  <c r="R277"/>
  <c r="Q277"/>
  <c r="P277"/>
  <c r="O277"/>
  <c r="N277"/>
  <c r="M277"/>
  <c r="L277"/>
  <c r="K277"/>
  <c r="J277"/>
  <c r="I277"/>
  <c r="H277"/>
  <c r="G277"/>
  <c r="F277"/>
  <c r="E277"/>
  <c r="D277"/>
  <c r="U276"/>
  <c r="T276"/>
  <c r="S276"/>
  <c r="R276"/>
  <c r="Q276"/>
  <c r="P276"/>
  <c r="O276"/>
  <c r="N276"/>
  <c r="M276"/>
  <c r="L276"/>
  <c r="K276"/>
  <c r="J276"/>
  <c r="I276"/>
  <c r="H276"/>
  <c r="G276"/>
  <c r="F276"/>
  <c r="E276"/>
  <c r="D276"/>
  <c r="U275"/>
  <c r="T275"/>
  <c r="S275"/>
  <c r="R275"/>
  <c r="Q275"/>
  <c r="P275"/>
  <c r="O275"/>
  <c r="N275"/>
  <c r="M275"/>
  <c r="L275"/>
  <c r="K275"/>
  <c r="J275"/>
  <c r="I275"/>
  <c r="H275"/>
  <c r="G275"/>
  <c r="F275"/>
  <c r="E275"/>
  <c r="D275"/>
  <c r="U274"/>
  <c r="T274"/>
  <c r="S274"/>
  <c r="R274"/>
  <c r="Q274"/>
  <c r="P274"/>
  <c r="O274"/>
  <c r="N274"/>
  <c r="M274"/>
  <c r="L274"/>
  <c r="K274"/>
  <c r="J274"/>
  <c r="I274"/>
  <c r="H274"/>
  <c r="G274"/>
  <c r="F274"/>
  <c r="E274"/>
  <c r="D274"/>
  <c r="U273"/>
  <c r="T273"/>
  <c r="S273"/>
  <c r="R273"/>
  <c r="Q273"/>
  <c r="P273"/>
  <c r="O273"/>
  <c r="N273"/>
  <c r="M273"/>
  <c r="L273"/>
  <c r="K273"/>
  <c r="J273"/>
  <c r="I273"/>
  <c r="H273"/>
  <c r="G273"/>
  <c r="F273"/>
  <c r="E273"/>
  <c r="D273"/>
  <c r="U272"/>
  <c r="T272"/>
  <c r="S272"/>
  <c r="R272"/>
  <c r="Q272"/>
  <c r="P272"/>
  <c r="O272"/>
  <c r="N272"/>
  <c r="M272"/>
  <c r="L272"/>
  <c r="K272"/>
  <c r="J272"/>
  <c r="I272"/>
  <c r="H272"/>
  <c r="G272"/>
  <c r="F272"/>
  <c r="E272"/>
  <c r="D272"/>
  <c r="U271"/>
  <c r="U281" s="1"/>
  <c r="T271"/>
  <c r="T281" s="1"/>
  <c r="S271"/>
  <c r="S281" s="1"/>
  <c r="R271"/>
  <c r="R281" s="1"/>
  <c r="Q271"/>
  <c r="Q281" s="1"/>
  <c r="P271"/>
  <c r="O271"/>
  <c r="O281" s="1"/>
  <c r="N271"/>
  <c r="N281" s="1"/>
  <c r="M271"/>
  <c r="M281" s="1"/>
  <c r="L271"/>
  <c r="L281" s="1"/>
  <c r="K271"/>
  <c r="K281" s="1"/>
  <c r="J271"/>
  <c r="J281" s="1"/>
  <c r="I271"/>
  <c r="I281" s="1"/>
  <c r="H271"/>
  <c r="H281" s="1"/>
  <c r="G271"/>
  <c r="F271"/>
  <c r="F281" s="1"/>
  <c r="E271"/>
  <c r="E281" s="1"/>
  <c r="D271"/>
  <c r="D281" s="1"/>
  <c r="U270"/>
  <c r="U291" s="1"/>
  <c r="T270"/>
  <c r="T291" s="1"/>
  <c r="S270"/>
  <c r="S291" s="1"/>
  <c r="R270"/>
  <c r="R291" s="1"/>
  <c r="Q270"/>
  <c r="Q291" s="1"/>
  <c r="P270"/>
  <c r="O270"/>
  <c r="O291" s="1"/>
  <c r="N270"/>
  <c r="N291" s="1"/>
  <c r="M270"/>
  <c r="M291" s="1"/>
  <c r="L270"/>
  <c r="L291" s="1"/>
  <c r="K270"/>
  <c r="K291" s="1"/>
  <c r="J270"/>
  <c r="J291" s="1"/>
  <c r="I270"/>
  <c r="I291" s="1"/>
  <c r="H270"/>
  <c r="G270"/>
  <c r="F270"/>
  <c r="F291" s="1"/>
  <c r="E270"/>
  <c r="E291" s="1"/>
  <c r="D270"/>
  <c r="D291" s="1"/>
  <c r="U268"/>
  <c r="T268"/>
  <c r="S268"/>
  <c r="R268"/>
  <c r="Q268"/>
  <c r="P268"/>
  <c r="O268"/>
  <c r="N268"/>
  <c r="M268"/>
  <c r="L268"/>
  <c r="K268"/>
  <c r="J268"/>
  <c r="I268"/>
  <c r="H268"/>
  <c r="G268"/>
  <c r="F268"/>
  <c r="E268"/>
  <c r="D268"/>
  <c r="U267"/>
  <c r="T267"/>
  <c r="S267"/>
  <c r="R267"/>
  <c r="Q267"/>
  <c r="P267"/>
  <c r="O267"/>
  <c r="N267"/>
  <c r="M267"/>
  <c r="L267"/>
  <c r="K267"/>
  <c r="J267"/>
  <c r="I267"/>
  <c r="H267"/>
  <c r="G267"/>
  <c r="F267"/>
  <c r="E267"/>
  <c r="D267"/>
  <c r="U266"/>
  <c r="T266"/>
  <c r="S266"/>
  <c r="R266"/>
  <c r="Q266"/>
  <c r="P266"/>
  <c r="O266"/>
  <c r="N266"/>
  <c r="M266"/>
  <c r="L266"/>
  <c r="K266"/>
  <c r="J266"/>
  <c r="I266"/>
  <c r="H266"/>
  <c r="G266"/>
  <c r="F266"/>
  <c r="E266"/>
  <c r="D266"/>
  <c r="U265"/>
  <c r="T265"/>
  <c r="S265"/>
  <c r="R265"/>
  <c r="Q265"/>
  <c r="P265"/>
  <c r="AL265" s="1"/>
  <c r="O265"/>
  <c r="N265"/>
  <c r="M265"/>
  <c r="L265"/>
  <c r="K265"/>
  <c r="J265"/>
  <c r="I265"/>
  <c r="H265"/>
  <c r="G265"/>
  <c r="F265"/>
  <c r="E265"/>
  <c r="D265"/>
  <c r="U264"/>
  <c r="T264"/>
  <c r="S264"/>
  <c r="R264"/>
  <c r="Q264"/>
  <c r="P264"/>
  <c r="AL264" s="1"/>
  <c r="O264"/>
  <c r="N264"/>
  <c r="M264"/>
  <c r="L264"/>
  <c r="K264"/>
  <c r="J264"/>
  <c r="I264"/>
  <c r="H264"/>
  <c r="G264"/>
  <c r="F264"/>
  <c r="E264"/>
  <c r="D264"/>
  <c r="U263"/>
  <c r="T263"/>
  <c r="S263"/>
  <c r="R263"/>
  <c r="Q263"/>
  <c r="P263"/>
  <c r="AL263" s="1"/>
  <c r="O263"/>
  <c r="N263"/>
  <c r="M263"/>
  <c r="L263"/>
  <c r="K263"/>
  <c r="J263"/>
  <c r="I263"/>
  <c r="H263"/>
  <c r="G263"/>
  <c r="F263"/>
  <c r="E263"/>
  <c r="D263"/>
  <c r="U262"/>
  <c r="T262"/>
  <c r="S262"/>
  <c r="R262"/>
  <c r="Q262"/>
  <c r="P262"/>
  <c r="AL262" s="1"/>
  <c r="O262"/>
  <c r="N262"/>
  <c r="M262"/>
  <c r="L262"/>
  <c r="K262"/>
  <c r="J262"/>
  <c r="I262"/>
  <c r="H262"/>
  <c r="G262"/>
  <c r="F262"/>
  <c r="E262"/>
  <c r="D262"/>
  <c r="U261"/>
  <c r="T261"/>
  <c r="S261"/>
  <c r="R261"/>
  <c r="Q261"/>
  <c r="P261"/>
  <c r="AL261" s="1"/>
  <c r="O261"/>
  <c r="N261"/>
  <c r="M261"/>
  <c r="L261"/>
  <c r="K261"/>
  <c r="J261"/>
  <c r="I261"/>
  <c r="H261"/>
  <c r="G261"/>
  <c r="F261"/>
  <c r="E261"/>
  <c r="D261"/>
  <c r="U260"/>
  <c r="T260"/>
  <c r="S260"/>
  <c r="R260"/>
  <c r="Q260"/>
  <c r="P260"/>
  <c r="AL260" s="1"/>
  <c r="O260"/>
  <c r="N260"/>
  <c r="M260"/>
  <c r="L260"/>
  <c r="K260"/>
  <c r="J260"/>
  <c r="I260"/>
  <c r="H260"/>
  <c r="G260"/>
  <c r="F260"/>
  <c r="E260"/>
  <c r="D260"/>
  <c r="U259"/>
  <c r="T259"/>
  <c r="S259"/>
  <c r="R259"/>
  <c r="Q259"/>
  <c r="P259"/>
  <c r="AL259" s="1"/>
  <c r="O259"/>
  <c r="N259"/>
  <c r="M259"/>
  <c r="L259"/>
  <c r="K259"/>
  <c r="J259"/>
  <c r="I259"/>
  <c r="H259"/>
  <c r="G259"/>
  <c r="F259"/>
  <c r="E259"/>
  <c r="D259"/>
  <c r="U258"/>
  <c r="U269" s="1"/>
  <c r="T258"/>
  <c r="T269" s="1"/>
  <c r="S258"/>
  <c r="S269" s="1"/>
  <c r="R258"/>
  <c r="R269" s="1"/>
  <c r="Q258"/>
  <c r="Q269" s="1"/>
  <c r="P258"/>
  <c r="O258"/>
  <c r="O269" s="1"/>
  <c r="N258"/>
  <c r="N269" s="1"/>
  <c r="M258"/>
  <c r="M269" s="1"/>
  <c r="L258"/>
  <c r="L269" s="1"/>
  <c r="K258"/>
  <c r="K269" s="1"/>
  <c r="J258"/>
  <c r="J269" s="1"/>
  <c r="I258"/>
  <c r="I269" s="1"/>
  <c r="H258"/>
  <c r="H269" s="1"/>
  <c r="G258"/>
  <c r="F258"/>
  <c r="F269" s="1"/>
  <c r="E258"/>
  <c r="E269" s="1"/>
  <c r="D258"/>
  <c r="D269" s="1"/>
  <c r="U257"/>
  <c r="T257"/>
  <c r="S257"/>
  <c r="R257"/>
  <c r="Q257"/>
  <c r="P257"/>
  <c r="AL257" s="1"/>
  <c r="O257"/>
  <c r="N257"/>
  <c r="M257"/>
  <c r="L257"/>
  <c r="K257"/>
  <c r="J257"/>
  <c r="I257"/>
  <c r="H257"/>
  <c r="G257"/>
  <c r="F257"/>
  <c r="E257"/>
  <c r="D257"/>
  <c r="U256"/>
  <c r="T256"/>
  <c r="S256"/>
  <c r="R256"/>
  <c r="Q256"/>
  <c r="P256"/>
  <c r="AL256" s="1"/>
  <c r="O256"/>
  <c r="N256"/>
  <c r="M256"/>
  <c r="L256"/>
  <c r="K256"/>
  <c r="J256"/>
  <c r="I256"/>
  <c r="H256"/>
  <c r="G256"/>
  <c r="F256"/>
  <c r="E256"/>
  <c r="D256"/>
  <c r="U254"/>
  <c r="T254"/>
  <c r="S254"/>
  <c r="R254"/>
  <c r="Q254"/>
  <c r="P254"/>
  <c r="AL254" s="1"/>
  <c r="O254"/>
  <c r="N254"/>
  <c r="M254"/>
  <c r="L254"/>
  <c r="K254"/>
  <c r="J254"/>
  <c r="I254"/>
  <c r="H254"/>
  <c r="G254"/>
  <c r="F254"/>
  <c r="E254"/>
  <c r="D254"/>
  <c r="U253"/>
  <c r="T253"/>
  <c r="S253"/>
  <c r="R253"/>
  <c r="Q253"/>
  <c r="P253"/>
  <c r="AL253" s="1"/>
  <c r="O253"/>
  <c r="N253"/>
  <c r="M253"/>
  <c r="L253"/>
  <c r="K253"/>
  <c r="J253"/>
  <c r="I253"/>
  <c r="H253"/>
  <c r="G253"/>
  <c r="F253"/>
  <c r="E253"/>
  <c r="D253"/>
  <c r="U252"/>
  <c r="T252"/>
  <c r="S252"/>
  <c r="R252"/>
  <c r="Q252"/>
  <c r="P252"/>
  <c r="AL252" s="1"/>
  <c r="O252"/>
  <c r="N252"/>
  <c r="M252"/>
  <c r="L252"/>
  <c r="K252"/>
  <c r="J252"/>
  <c r="I252"/>
  <c r="H252"/>
  <c r="G252"/>
  <c r="F252"/>
  <c r="E252"/>
  <c r="D252"/>
  <c r="U251"/>
  <c r="T251"/>
  <c r="S251"/>
  <c r="R251"/>
  <c r="Q251"/>
  <c r="P251"/>
  <c r="AL251" s="1"/>
  <c r="O251"/>
  <c r="N251"/>
  <c r="M251"/>
  <c r="L251"/>
  <c r="K251"/>
  <c r="J251"/>
  <c r="I251"/>
  <c r="H251"/>
  <c r="G251"/>
  <c r="F251"/>
  <c r="E251"/>
  <c r="D251"/>
  <c r="U250"/>
  <c r="T250"/>
  <c r="S250"/>
  <c r="R250"/>
  <c r="Q250"/>
  <c r="P250"/>
  <c r="AL250" s="1"/>
  <c r="O250"/>
  <c r="N250"/>
  <c r="M250"/>
  <c r="L250"/>
  <c r="K250"/>
  <c r="J250"/>
  <c r="I250"/>
  <c r="H250"/>
  <c r="G250"/>
  <c r="F250"/>
  <c r="E250"/>
  <c r="D250"/>
  <c r="U249"/>
  <c r="T249"/>
  <c r="S249"/>
  <c r="R249"/>
  <c r="Q249"/>
  <c r="P249"/>
  <c r="AL249" s="1"/>
  <c r="O249"/>
  <c r="N249"/>
  <c r="M249"/>
  <c r="L249"/>
  <c r="K249"/>
  <c r="J249"/>
  <c r="I249"/>
  <c r="H249"/>
  <c r="G249"/>
  <c r="F249"/>
  <c r="E249"/>
  <c r="D249"/>
  <c r="U248"/>
  <c r="T248"/>
  <c r="S248"/>
  <c r="R248"/>
  <c r="Q248"/>
  <c r="P248"/>
  <c r="AL248" s="1"/>
  <c r="O248"/>
  <c r="N248"/>
  <c r="M248"/>
  <c r="L248"/>
  <c r="K248"/>
  <c r="J248"/>
  <c r="I248"/>
  <c r="H248"/>
  <c r="G248"/>
  <c r="F248"/>
  <c r="E248"/>
  <c r="D248"/>
  <c r="U247"/>
  <c r="T247"/>
  <c r="S247"/>
  <c r="R247"/>
  <c r="Q247"/>
  <c r="P247"/>
  <c r="AL247" s="1"/>
  <c r="O247"/>
  <c r="N247"/>
  <c r="M247"/>
  <c r="L247"/>
  <c r="K247"/>
  <c r="J247"/>
  <c r="I247"/>
  <c r="H247"/>
  <c r="G247"/>
  <c r="F247"/>
  <c r="E247"/>
  <c r="D247"/>
  <c r="U246"/>
  <c r="T246"/>
  <c r="S246"/>
  <c r="R246"/>
  <c r="Q246"/>
  <c r="P246"/>
  <c r="AL246" s="1"/>
  <c r="O246"/>
  <c r="N246"/>
  <c r="M246"/>
  <c r="L246"/>
  <c r="K246"/>
  <c r="J246"/>
  <c r="I246"/>
  <c r="H246"/>
  <c r="G246"/>
  <c r="F246"/>
  <c r="E246"/>
  <c r="D246"/>
  <c r="U245"/>
  <c r="T245"/>
  <c r="S245"/>
  <c r="R245"/>
  <c r="Q245"/>
  <c r="P245"/>
  <c r="AL245" s="1"/>
  <c r="O245"/>
  <c r="N245"/>
  <c r="M245"/>
  <c r="L245"/>
  <c r="K245"/>
  <c r="J245"/>
  <c r="I245"/>
  <c r="H245"/>
  <c r="G245"/>
  <c r="F245"/>
  <c r="E245"/>
  <c r="D245"/>
  <c r="U244"/>
  <c r="T244"/>
  <c r="S244"/>
  <c r="R244"/>
  <c r="Q244"/>
  <c r="P244"/>
  <c r="AL244" s="1"/>
  <c r="O244"/>
  <c r="N244"/>
  <c r="M244"/>
  <c r="L244"/>
  <c r="K244"/>
  <c r="J244"/>
  <c r="I244"/>
  <c r="H244"/>
  <c r="D13" i="11" s="1"/>
  <c r="G244" i="6"/>
  <c r="F244"/>
  <c r="E244"/>
  <c r="D244"/>
  <c r="U243"/>
  <c r="T243"/>
  <c r="S243"/>
  <c r="R243"/>
  <c r="Q243"/>
  <c r="P243"/>
  <c r="AL243" s="1"/>
  <c r="O243"/>
  <c r="N243"/>
  <c r="M243"/>
  <c r="L243"/>
  <c r="K243"/>
  <c r="J243"/>
  <c r="I243"/>
  <c r="H243"/>
  <c r="G243"/>
  <c r="F243"/>
  <c r="E243"/>
  <c r="D243"/>
  <c r="U242"/>
  <c r="U255" s="1"/>
  <c r="T242"/>
  <c r="T255" s="1"/>
  <c r="S242"/>
  <c r="S255" s="1"/>
  <c r="R242"/>
  <c r="R255" s="1"/>
  <c r="Q242"/>
  <c r="Q255" s="1"/>
  <c r="P242"/>
  <c r="O242"/>
  <c r="O255" s="1"/>
  <c r="N242"/>
  <c r="N255" s="1"/>
  <c r="M242"/>
  <c r="M255" s="1"/>
  <c r="L242"/>
  <c r="L255" s="1"/>
  <c r="K242"/>
  <c r="K255" s="1"/>
  <c r="J242"/>
  <c r="J255" s="1"/>
  <c r="I242"/>
  <c r="I255" s="1"/>
  <c r="H242"/>
  <c r="H255" s="1"/>
  <c r="G242"/>
  <c r="F242"/>
  <c r="F255" s="1"/>
  <c r="E242"/>
  <c r="E255" s="1"/>
  <c r="D242"/>
  <c r="D255" s="1"/>
  <c r="U240"/>
  <c r="T240"/>
  <c r="S240"/>
  <c r="R240"/>
  <c r="Q240"/>
  <c r="P240"/>
  <c r="AL240" s="1"/>
  <c r="O240"/>
  <c r="N240"/>
  <c r="M240"/>
  <c r="L240"/>
  <c r="K240"/>
  <c r="J240"/>
  <c r="I240"/>
  <c r="H240"/>
  <c r="G240"/>
  <c r="F240"/>
  <c r="E240"/>
  <c r="D240"/>
  <c r="U239"/>
  <c r="T239"/>
  <c r="S239"/>
  <c r="R239"/>
  <c r="Q239"/>
  <c r="P239"/>
  <c r="AL239" s="1"/>
  <c r="O239"/>
  <c r="N239"/>
  <c r="M239"/>
  <c r="L239"/>
  <c r="K239"/>
  <c r="J239"/>
  <c r="I239"/>
  <c r="H239"/>
  <c r="G239"/>
  <c r="F239"/>
  <c r="E239"/>
  <c r="D239"/>
  <c r="U238"/>
  <c r="T238"/>
  <c r="S238"/>
  <c r="R238"/>
  <c r="Q238"/>
  <c r="P238"/>
  <c r="AL238" s="1"/>
  <c r="O238"/>
  <c r="N238"/>
  <c r="M238"/>
  <c r="L238"/>
  <c r="K238"/>
  <c r="J238"/>
  <c r="I238"/>
  <c r="H238"/>
  <c r="G238"/>
  <c r="F238"/>
  <c r="E238"/>
  <c r="D238"/>
  <c r="U237"/>
  <c r="T237"/>
  <c r="S237"/>
  <c r="R237"/>
  <c r="Q237"/>
  <c r="P237"/>
  <c r="AL237" s="1"/>
  <c r="O237"/>
  <c r="N237"/>
  <c r="M237"/>
  <c r="L237"/>
  <c r="K237"/>
  <c r="J237"/>
  <c r="I237"/>
  <c r="H237"/>
  <c r="G237"/>
  <c r="F237"/>
  <c r="E237"/>
  <c r="D237"/>
  <c r="U236"/>
  <c r="T236"/>
  <c r="S236"/>
  <c r="R236"/>
  <c r="Q236"/>
  <c r="P236"/>
  <c r="AL236" s="1"/>
  <c r="O236"/>
  <c r="N236"/>
  <c r="M236"/>
  <c r="L236"/>
  <c r="K236"/>
  <c r="J236"/>
  <c r="I236"/>
  <c r="H236"/>
  <c r="G236"/>
  <c r="F236"/>
  <c r="E236"/>
  <c r="D236"/>
  <c r="U235"/>
  <c r="T235"/>
  <c r="S235"/>
  <c r="R235"/>
  <c r="Q235"/>
  <c r="P235"/>
  <c r="AL235" s="1"/>
  <c r="O235"/>
  <c r="N235"/>
  <c r="M235"/>
  <c r="L235"/>
  <c r="K235"/>
  <c r="J235"/>
  <c r="I235"/>
  <c r="H235"/>
  <c r="G235"/>
  <c r="F235"/>
  <c r="E235"/>
  <c r="D235"/>
  <c r="U234"/>
  <c r="T234"/>
  <c r="S234"/>
  <c r="R234"/>
  <c r="Q234"/>
  <c r="P234"/>
  <c r="AL234" s="1"/>
  <c r="O234"/>
  <c r="N234"/>
  <c r="M234"/>
  <c r="L234"/>
  <c r="K234"/>
  <c r="J234"/>
  <c r="I234"/>
  <c r="H234"/>
  <c r="G234"/>
  <c r="F234"/>
  <c r="E234"/>
  <c r="D234"/>
  <c r="U233"/>
  <c r="T233"/>
  <c r="S233"/>
  <c r="R233"/>
  <c r="Q233"/>
  <c r="P233"/>
  <c r="AL233" s="1"/>
  <c r="O233"/>
  <c r="N233"/>
  <c r="M233"/>
  <c r="L233"/>
  <c r="K233"/>
  <c r="J233"/>
  <c r="I233"/>
  <c r="H233"/>
  <c r="G233"/>
  <c r="F233"/>
  <c r="E233"/>
  <c r="D233"/>
  <c r="U232"/>
  <c r="T232"/>
  <c r="S232"/>
  <c r="R232"/>
  <c r="Q232"/>
  <c r="P232"/>
  <c r="AL232" s="1"/>
  <c r="O232"/>
  <c r="N232"/>
  <c r="M232"/>
  <c r="L232"/>
  <c r="K232"/>
  <c r="J232"/>
  <c r="I232"/>
  <c r="H232"/>
  <c r="G232"/>
  <c r="F232"/>
  <c r="E232"/>
  <c r="D232"/>
  <c r="U230"/>
  <c r="T230"/>
  <c r="S230"/>
  <c r="R230"/>
  <c r="Q230"/>
  <c r="P230"/>
  <c r="AL230" s="1"/>
  <c r="O230"/>
  <c r="N230"/>
  <c r="M230"/>
  <c r="L230"/>
  <c r="K230"/>
  <c r="J230"/>
  <c r="I230"/>
  <c r="H230"/>
  <c r="G230"/>
  <c r="F230"/>
  <c r="E230"/>
  <c r="D230"/>
  <c r="U229"/>
  <c r="T229"/>
  <c r="S229"/>
  <c r="R229"/>
  <c r="Q229"/>
  <c r="P229"/>
  <c r="AL229" s="1"/>
  <c r="O229"/>
  <c r="N229"/>
  <c r="M229"/>
  <c r="L229"/>
  <c r="K229"/>
  <c r="J229"/>
  <c r="I229"/>
  <c r="H229"/>
  <c r="G229"/>
  <c r="F229"/>
  <c r="E229"/>
  <c r="D229"/>
  <c r="U228"/>
  <c r="T228"/>
  <c r="S228"/>
  <c r="R228"/>
  <c r="Q228"/>
  <c r="P228"/>
  <c r="AL228" s="1"/>
  <c r="O228"/>
  <c r="N228"/>
  <c r="M228"/>
  <c r="L228"/>
  <c r="K228"/>
  <c r="J228"/>
  <c r="I228"/>
  <c r="H228"/>
  <c r="G228"/>
  <c r="F228"/>
  <c r="E228"/>
  <c r="D228"/>
  <c r="U227"/>
  <c r="T227"/>
  <c r="S227"/>
  <c r="R227"/>
  <c r="Q227"/>
  <c r="P227"/>
  <c r="AL227" s="1"/>
  <c r="O227"/>
  <c r="N227"/>
  <c r="M227"/>
  <c r="L227"/>
  <c r="K227"/>
  <c r="J227"/>
  <c r="I227"/>
  <c r="H227"/>
  <c r="G227"/>
  <c r="F227"/>
  <c r="E227"/>
  <c r="D227"/>
  <c r="U226"/>
  <c r="U231" s="1"/>
  <c r="T226"/>
  <c r="T231" s="1"/>
  <c r="S226"/>
  <c r="S231" s="1"/>
  <c r="R226"/>
  <c r="R231" s="1"/>
  <c r="Q226"/>
  <c r="Q231" s="1"/>
  <c r="P226"/>
  <c r="O226"/>
  <c r="O231" s="1"/>
  <c r="N226"/>
  <c r="N231" s="1"/>
  <c r="M226"/>
  <c r="M231" s="1"/>
  <c r="L226"/>
  <c r="L231" s="1"/>
  <c r="K226"/>
  <c r="K231" s="1"/>
  <c r="J226"/>
  <c r="J231" s="1"/>
  <c r="I226"/>
  <c r="I231" s="1"/>
  <c r="H226"/>
  <c r="H231" s="1"/>
  <c r="G226"/>
  <c r="F226"/>
  <c r="F231" s="1"/>
  <c r="E226"/>
  <c r="E231" s="1"/>
  <c r="D226"/>
  <c r="D231" s="1"/>
  <c r="U225"/>
  <c r="U241" s="1"/>
  <c r="T225"/>
  <c r="T241" s="1"/>
  <c r="S225"/>
  <c r="S241" s="1"/>
  <c r="R225"/>
  <c r="R241" s="1"/>
  <c r="Q225"/>
  <c r="Q241" s="1"/>
  <c r="P225"/>
  <c r="O225"/>
  <c r="O241" s="1"/>
  <c r="N225"/>
  <c r="N241" s="1"/>
  <c r="M225"/>
  <c r="M241" s="1"/>
  <c r="L225"/>
  <c r="L241" s="1"/>
  <c r="K225"/>
  <c r="K241" s="1"/>
  <c r="J225"/>
  <c r="J241" s="1"/>
  <c r="I225"/>
  <c r="I241" s="1"/>
  <c r="H225"/>
  <c r="H241" s="1"/>
  <c r="G225"/>
  <c r="F225"/>
  <c r="F241" s="1"/>
  <c r="E225"/>
  <c r="E241" s="1"/>
  <c r="D225"/>
  <c r="D241" s="1"/>
  <c r="U223"/>
  <c r="T223"/>
  <c r="S223"/>
  <c r="R223"/>
  <c r="Q223"/>
  <c r="P223"/>
  <c r="AL223" s="1"/>
  <c r="O223"/>
  <c r="N223"/>
  <c r="M223"/>
  <c r="L223"/>
  <c r="K223"/>
  <c r="J223"/>
  <c r="I223"/>
  <c r="H223"/>
  <c r="G223"/>
  <c r="F223"/>
  <c r="E223"/>
  <c r="D223"/>
  <c r="U222"/>
  <c r="T222"/>
  <c r="S222"/>
  <c r="R222"/>
  <c r="Q222"/>
  <c r="P222"/>
  <c r="AL222" s="1"/>
  <c r="O222"/>
  <c r="N222"/>
  <c r="M222"/>
  <c r="L222"/>
  <c r="K222"/>
  <c r="J222"/>
  <c r="I222"/>
  <c r="H222"/>
  <c r="G222"/>
  <c r="F222"/>
  <c r="E222"/>
  <c r="D222"/>
  <c r="U221"/>
  <c r="T221"/>
  <c r="S221"/>
  <c r="R221"/>
  <c r="Q221"/>
  <c r="P221"/>
  <c r="AL221" s="1"/>
  <c r="O221"/>
  <c r="N221"/>
  <c r="M221"/>
  <c r="L221"/>
  <c r="K221"/>
  <c r="J221"/>
  <c r="I221"/>
  <c r="H221"/>
  <c r="G221"/>
  <c r="F221"/>
  <c r="E221"/>
  <c r="D221"/>
  <c r="U220"/>
  <c r="T220"/>
  <c r="S220"/>
  <c r="R220"/>
  <c r="Q220"/>
  <c r="P220"/>
  <c r="AL220" s="1"/>
  <c r="O220"/>
  <c r="N220"/>
  <c r="M220"/>
  <c r="L220"/>
  <c r="K220"/>
  <c r="J220"/>
  <c r="I220"/>
  <c r="H220"/>
  <c r="G220"/>
  <c r="F220"/>
  <c r="E220"/>
  <c r="D220"/>
  <c r="U219"/>
  <c r="T219"/>
  <c r="S219"/>
  <c r="R219"/>
  <c r="Q219"/>
  <c r="P219"/>
  <c r="AL219" s="1"/>
  <c r="O219"/>
  <c r="N219"/>
  <c r="M219"/>
  <c r="L219"/>
  <c r="K219"/>
  <c r="J219"/>
  <c r="I219"/>
  <c r="H219"/>
  <c r="G219"/>
  <c r="F219"/>
  <c r="E219"/>
  <c r="D219"/>
  <c r="U218"/>
  <c r="T218"/>
  <c r="S218"/>
  <c r="R218"/>
  <c r="Q218"/>
  <c r="P218"/>
  <c r="AL218" s="1"/>
  <c r="O218"/>
  <c r="N218"/>
  <c r="M218"/>
  <c r="L218"/>
  <c r="K218"/>
  <c r="J218"/>
  <c r="I218"/>
  <c r="H218"/>
  <c r="G218"/>
  <c r="F218"/>
  <c r="E218"/>
  <c r="D218"/>
  <c r="U217"/>
  <c r="T217"/>
  <c r="S217"/>
  <c r="R217"/>
  <c r="Q217"/>
  <c r="P217"/>
  <c r="AL217" s="1"/>
  <c r="O217"/>
  <c r="N217"/>
  <c r="M217"/>
  <c r="L217"/>
  <c r="K217"/>
  <c r="J217"/>
  <c r="I217"/>
  <c r="H217"/>
  <c r="G217"/>
  <c r="F217"/>
  <c r="E217"/>
  <c r="D217"/>
  <c r="U216"/>
  <c r="T216"/>
  <c r="S216"/>
  <c r="R216"/>
  <c r="Q216"/>
  <c r="P216"/>
  <c r="AL216" s="1"/>
  <c r="O216"/>
  <c r="N216"/>
  <c r="M216"/>
  <c r="L216"/>
  <c r="K216"/>
  <c r="J216"/>
  <c r="I216"/>
  <c r="H216"/>
  <c r="G216"/>
  <c r="F216"/>
  <c r="E216"/>
  <c r="D216"/>
  <c r="U215"/>
  <c r="U224" s="1"/>
  <c r="T215"/>
  <c r="T224" s="1"/>
  <c r="S215"/>
  <c r="S224" s="1"/>
  <c r="R215"/>
  <c r="R224" s="1"/>
  <c r="Q215"/>
  <c r="Q224" s="1"/>
  <c r="P215"/>
  <c r="O215"/>
  <c r="O224" s="1"/>
  <c r="N215"/>
  <c r="N224" s="1"/>
  <c r="M215"/>
  <c r="M224" s="1"/>
  <c r="L215"/>
  <c r="L224" s="1"/>
  <c r="K215"/>
  <c r="K224" s="1"/>
  <c r="J215"/>
  <c r="J224" s="1"/>
  <c r="I215"/>
  <c r="I224" s="1"/>
  <c r="H215"/>
  <c r="G215"/>
  <c r="F215"/>
  <c r="F224" s="1"/>
  <c r="E215"/>
  <c r="E224" s="1"/>
  <c r="D215"/>
  <c r="D224" s="1"/>
  <c r="U213"/>
  <c r="T213"/>
  <c r="S213"/>
  <c r="R213"/>
  <c r="Q213"/>
  <c r="P213"/>
  <c r="AL213" s="1"/>
  <c r="O213"/>
  <c r="N213"/>
  <c r="M213"/>
  <c r="L213"/>
  <c r="K213"/>
  <c r="J213"/>
  <c r="I213"/>
  <c r="H213"/>
  <c r="G213"/>
  <c r="F213"/>
  <c r="E213"/>
  <c r="D213"/>
  <c r="U212"/>
  <c r="T212"/>
  <c r="S212"/>
  <c r="R212"/>
  <c r="Q212"/>
  <c r="P212"/>
  <c r="AL212" s="1"/>
  <c r="O212"/>
  <c r="N212"/>
  <c r="M212"/>
  <c r="L212"/>
  <c r="K212"/>
  <c r="J212"/>
  <c r="I212"/>
  <c r="H212"/>
  <c r="G212"/>
  <c r="F212"/>
  <c r="E212"/>
  <c r="D212"/>
  <c r="U211"/>
  <c r="T211"/>
  <c r="S211"/>
  <c r="R211"/>
  <c r="Q211"/>
  <c r="P211"/>
  <c r="AL211" s="1"/>
  <c r="O211"/>
  <c r="N211"/>
  <c r="M211"/>
  <c r="L211"/>
  <c r="K211"/>
  <c r="J211"/>
  <c r="I211"/>
  <c r="H211"/>
  <c r="G211"/>
  <c r="F211"/>
  <c r="E211"/>
  <c r="D211"/>
  <c r="U210"/>
  <c r="T210"/>
  <c r="S210"/>
  <c r="R210"/>
  <c r="Q210"/>
  <c r="P210"/>
  <c r="AL210" s="1"/>
  <c r="O210"/>
  <c r="N210"/>
  <c r="M210"/>
  <c r="L210"/>
  <c r="K210"/>
  <c r="J210"/>
  <c r="I210"/>
  <c r="H210"/>
  <c r="G210"/>
  <c r="F210"/>
  <c r="E210"/>
  <c r="D210"/>
  <c r="U209"/>
  <c r="T209"/>
  <c r="S209"/>
  <c r="R209"/>
  <c r="Q209"/>
  <c r="P209"/>
  <c r="AL209" s="1"/>
  <c r="O209"/>
  <c r="N209"/>
  <c r="M209"/>
  <c r="L209"/>
  <c r="K209"/>
  <c r="J209"/>
  <c r="I209"/>
  <c r="H209"/>
  <c r="G209"/>
  <c r="F209"/>
  <c r="E209"/>
  <c r="D209"/>
  <c r="U208"/>
  <c r="T208"/>
  <c r="S208"/>
  <c r="R208"/>
  <c r="Q208"/>
  <c r="P208"/>
  <c r="AL208" s="1"/>
  <c r="O208"/>
  <c r="N208"/>
  <c r="M208"/>
  <c r="L208"/>
  <c r="K208"/>
  <c r="J208"/>
  <c r="I208"/>
  <c r="H208"/>
  <c r="G208"/>
  <c r="F208"/>
  <c r="E208"/>
  <c r="D208"/>
  <c r="U206"/>
  <c r="T206"/>
  <c r="S206"/>
  <c r="R206"/>
  <c r="Q206"/>
  <c r="P206"/>
  <c r="AL206" s="1"/>
  <c r="O206"/>
  <c r="N206"/>
  <c r="M206"/>
  <c r="L206"/>
  <c r="K206"/>
  <c r="J206"/>
  <c r="I206"/>
  <c r="H206"/>
  <c r="G206"/>
  <c r="F206"/>
  <c r="E206"/>
  <c r="D206"/>
  <c r="U205"/>
  <c r="T205"/>
  <c r="S205"/>
  <c r="R205"/>
  <c r="Q205"/>
  <c r="P205"/>
  <c r="AL205" s="1"/>
  <c r="O205"/>
  <c r="N205"/>
  <c r="M205"/>
  <c r="L205"/>
  <c r="K205"/>
  <c r="J205"/>
  <c r="I205"/>
  <c r="H205"/>
  <c r="G205"/>
  <c r="F205"/>
  <c r="E205"/>
  <c r="D205"/>
  <c r="U204"/>
  <c r="T204"/>
  <c r="S204"/>
  <c r="R204"/>
  <c r="Q204"/>
  <c r="P204"/>
  <c r="AL204" s="1"/>
  <c r="O204"/>
  <c r="N204"/>
  <c r="M204"/>
  <c r="L204"/>
  <c r="K204"/>
  <c r="J204"/>
  <c r="I204"/>
  <c r="H204"/>
  <c r="G204"/>
  <c r="F204"/>
  <c r="E204"/>
  <c r="D204"/>
  <c r="U203"/>
  <c r="T203"/>
  <c r="S203"/>
  <c r="R203"/>
  <c r="Q203"/>
  <c r="P203"/>
  <c r="AL203" s="1"/>
  <c r="O203"/>
  <c r="N203"/>
  <c r="M203"/>
  <c r="L203"/>
  <c r="K203"/>
  <c r="J203"/>
  <c r="I203"/>
  <c r="H203"/>
  <c r="G203"/>
  <c r="F203"/>
  <c r="E203"/>
  <c r="D203"/>
  <c r="U202"/>
  <c r="T202"/>
  <c r="S202"/>
  <c r="R202"/>
  <c r="Q202"/>
  <c r="P202"/>
  <c r="AL202" s="1"/>
  <c r="O202"/>
  <c r="N202"/>
  <c r="M202"/>
  <c r="L202"/>
  <c r="K202"/>
  <c r="J202"/>
  <c r="I202"/>
  <c r="H202"/>
  <c r="G202"/>
  <c r="F202"/>
  <c r="E202"/>
  <c r="D202"/>
  <c r="U201"/>
  <c r="U207" s="1"/>
  <c r="T201"/>
  <c r="T207" s="1"/>
  <c r="S201"/>
  <c r="S207" s="1"/>
  <c r="R201"/>
  <c r="R207" s="1"/>
  <c r="Q201"/>
  <c r="Q207" s="1"/>
  <c r="P201"/>
  <c r="O201"/>
  <c r="O207" s="1"/>
  <c r="N201"/>
  <c r="N207" s="1"/>
  <c r="M201"/>
  <c r="M207" s="1"/>
  <c r="L201"/>
  <c r="L207" s="1"/>
  <c r="K201"/>
  <c r="K207" s="1"/>
  <c r="J201"/>
  <c r="J207" s="1"/>
  <c r="I201"/>
  <c r="I207" s="1"/>
  <c r="H201"/>
  <c r="H207" s="1"/>
  <c r="G201"/>
  <c r="F201"/>
  <c r="F207" s="1"/>
  <c r="E201"/>
  <c r="E207" s="1"/>
  <c r="D201"/>
  <c r="D207" s="1"/>
  <c r="U200"/>
  <c r="T200"/>
  <c r="S200"/>
  <c r="R200"/>
  <c r="Q200"/>
  <c r="P200"/>
  <c r="AL200" s="1"/>
  <c r="O200"/>
  <c r="N200"/>
  <c r="M200"/>
  <c r="L200"/>
  <c r="K200"/>
  <c r="J200"/>
  <c r="I200"/>
  <c r="H200"/>
  <c r="G200"/>
  <c r="F200"/>
  <c r="E200"/>
  <c r="D200"/>
  <c r="U199"/>
  <c r="T199"/>
  <c r="S199"/>
  <c r="R199"/>
  <c r="Q199"/>
  <c r="P199"/>
  <c r="AL199" s="1"/>
  <c r="O199"/>
  <c r="N199"/>
  <c r="M199"/>
  <c r="L199"/>
  <c r="K199"/>
  <c r="J199"/>
  <c r="I199"/>
  <c r="H199"/>
  <c r="G199"/>
  <c r="F199"/>
  <c r="E199"/>
  <c r="D199"/>
  <c r="U198"/>
  <c r="T198"/>
  <c r="S198"/>
  <c r="R198"/>
  <c r="Q198"/>
  <c r="P198"/>
  <c r="AL198" s="1"/>
  <c r="O198"/>
  <c r="N198"/>
  <c r="M198"/>
  <c r="L198"/>
  <c r="K198"/>
  <c r="J198"/>
  <c r="I198"/>
  <c r="H198"/>
  <c r="G198"/>
  <c r="F198"/>
  <c r="E198"/>
  <c r="D198"/>
  <c r="U197"/>
  <c r="T197"/>
  <c r="S197"/>
  <c r="R197"/>
  <c r="Q197"/>
  <c r="P197"/>
  <c r="AL197" s="1"/>
  <c r="O197"/>
  <c r="N197"/>
  <c r="M197"/>
  <c r="L197"/>
  <c r="K197"/>
  <c r="J197"/>
  <c r="I197"/>
  <c r="H197"/>
  <c r="G197"/>
  <c r="F197"/>
  <c r="E197"/>
  <c r="D197"/>
  <c r="U196"/>
  <c r="T196"/>
  <c r="S196"/>
  <c r="R196"/>
  <c r="Q196"/>
  <c r="P196"/>
  <c r="AL196" s="1"/>
  <c r="O196"/>
  <c r="N196"/>
  <c r="M196"/>
  <c r="L196"/>
  <c r="K196"/>
  <c r="J196"/>
  <c r="I196"/>
  <c r="H196"/>
  <c r="D8" i="11" s="1"/>
  <c r="G196" i="6"/>
  <c r="F196"/>
  <c r="E196"/>
  <c r="D196"/>
  <c r="U195"/>
  <c r="T195"/>
  <c r="S195"/>
  <c r="R195"/>
  <c r="Q195"/>
  <c r="P195"/>
  <c r="AL195" s="1"/>
  <c r="O195"/>
  <c r="N195"/>
  <c r="M195"/>
  <c r="L195"/>
  <c r="K195"/>
  <c r="J195"/>
  <c r="I195"/>
  <c r="H195"/>
  <c r="G195"/>
  <c r="F195"/>
  <c r="E195"/>
  <c r="D195"/>
  <c r="U194"/>
  <c r="U214" s="1"/>
  <c r="T194"/>
  <c r="S194"/>
  <c r="S214" s="1"/>
  <c r="R194"/>
  <c r="Q194"/>
  <c r="Q214" s="1"/>
  <c r="P194"/>
  <c r="AL194" s="1"/>
  <c r="O194"/>
  <c r="O214" s="1"/>
  <c r="N194"/>
  <c r="M194"/>
  <c r="M214" s="1"/>
  <c r="L194"/>
  <c r="K194"/>
  <c r="K214" s="1"/>
  <c r="J194"/>
  <c r="I194"/>
  <c r="I214" s="1"/>
  <c r="H194"/>
  <c r="G194"/>
  <c r="F194"/>
  <c r="E194"/>
  <c r="E214" s="1"/>
  <c r="D194"/>
  <c r="U192"/>
  <c r="T192"/>
  <c r="S192"/>
  <c r="R192"/>
  <c r="Q192"/>
  <c r="P192"/>
  <c r="AL192" s="1"/>
  <c r="O192"/>
  <c r="N192"/>
  <c r="M192"/>
  <c r="L192"/>
  <c r="K192"/>
  <c r="J192"/>
  <c r="I192"/>
  <c r="H192"/>
  <c r="G192"/>
  <c r="F192"/>
  <c r="E192"/>
  <c r="D192"/>
  <c r="U191"/>
  <c r="T191"/>
  <c r="S191"/>
  <c r="R191"/>
  <c r="Q191"/>
  <c r="P191"/>
  <c r="AL191" s="1"/>
  <c r="O191"/>
  <c r="N191"/>
  <c r="M191"/>
  <c r="L191"/>
  <c r="K191"/>
  <c r="J191"/>
  <c r="I191"/>
  <c r="H191"/>
  <c r="G191"/>
  <c r="F191"/>
  <c r="E191"/>
  <c r="D191"/>
  <c r="U190"/>
  <c r="T190"/>
  <c r="S190"/>
  <c r="R190"/>
  <c r="Q190"/>
  <c r="P190"/>
  <c r="AL190" s="1"/>
  <c r="O190"/>
  <c r="N190"/>
  <c r="M190"/>
  <c r="L190"/>
  <c r="K190"/>
  <c r="J190"/>
  <c r="I190"/>
  <c r="H190"/>
  <c r="G190"/>
  <c r="F190"/>
  <c r="E190"/>
  <c r="D190"/>
  <c r="U189"/>
  <c r="T189"/>
  <c r="S189"/>
  <c r="R189"/>
  <c r="Q189"/>
  <c r="P189"/>
  <c r="AL189" s="1"/>
  <c r="O189"/>
  <c r="N189"/>
  <c r="M189"/>
  <c r="L189"/>
  <c r="K189"/>
  <c r="J189"/>
  <c r="I189"/>
  <c r="H189"/>
  <c r="G189"/>
  <c r="F189"/>
  <c r="E189"/>
  <c r="D189"/>
  <c r="U188"/>
  <c r="T188"/>
  <c r="S188"/>
  <c r="R188"/>
  <c r="Q188"/>
  <c r="P188"/>
  <c r="AL188" s="1"/>
  <c r="O188"/>
  <c r="N188"/>
  <c r="M188"/>
  <c r="L188"/>
  <c r="K188"/>
  <c r="J188"/>
  <c r="I188"/>
  <c r="H188"/>
  <c r="G188"/>
  <c r="F188"/>
  <c r="E188"/>
  <c r="D188"/>
  <c r="U187"/>
  <c r="T187"/>
  <c r="S187"/>
  <c r="R187"/>
  <c r="Q187"/>
  <c r="P187"/>
  <c r="AL187" s="1"/>
  <c r="O187"/>
  <c r="N187"/>
  <c r="M187"/>
  <c r="L187"/>
  <c r="K187"/>
  <c r="J187"/>
  <c r="I187"/>
  <c r="H187"/>
  <c r="G187"/>
  <c r="F187"/>
  <c r="E187"/>
  <c r="D187"/>
  <c r="U186"/>
  <c r="T186"/>
  <c r="S186"/>
  <c r="R186"/>
  <c r="Q186"/>
  <c r="P186"/>
  <c r="AL186" s="1"/>
  <c r="O186"/>
  <c r="N186"/>
  <c r="M186"/>
  <c r="L186"/>
  <c r="K186"/>
  <c r="J186"/>
  <c r="I186"/>
  <c r="H186"/>
  <c r="G186"/>
  <c r="F186"/>
  <c r="E186"/>
  <c r="D186"/>
  <c r="U185"/>
  <c r="T185"/>
  <c r="S185"/>
  <c r="R185"/>
  <c r="Q185"/>
  <c r="P185"/>
  <c r="AL185" s="1"/>
  <c r="O185"/>
  <c r="N185"/>
  <c r="M185"/>
  <c r="L185"/>
  <c r="K185"/>
  <c r="J185"/>
  <c r="I185"/>
  <c r="H185"/>
  <c r="G185"/>
  <c r="F185"/>
  <c r="E185"/>
  <c r="D185"/>
  <c r="U184"/>
  <c r="T184"/>
  <c r="S184"/>
  <c r="R184"/>
  <c r="Q184"/>
  <c r="P184"/>
  <c r="AL184" s="1"/>
  <c r="O184"/>
  <c r="N184"/>
  <c r="M184"/>
  <c r="L184"/>
  <c r="K184"/>
  <c r="J184"/>
  <c r="I184"/>
  <c r="H184"/>
  <c r="G184"/>
  <c r="F184"/>
  <c r="E184"/>
  <c r="D184"/>
  <c r="U183"/>
  <c r="T183"/>
  <c r="S183"/>
  <c r="R183"/>
  <c r="Q183"/>
  <c r="P183"/>
  <c r="AL183" s="1"/>
  <c r="O183"/>
  <c r="N183"/>
  <c r="M183"/>
  <c r="L183"/>
  <c r="K183"/>
  <c r="J183"/>
  <c r="I183"/>
  <c r="H183"/>
  <c r="G183"/>
  <c r="F183"/>
  <c r="E183"/>
  <c r="D183"/>
  <c r="U182"/>
  <c r="T182"/>
  <c r="S182"/>
  <c r="R182"/>
  <c r="Q182"/>
  <c r="P182"/>
  <c r="AL182" s="1"/>
  <c r="O182"/>
  <c r="N182"/>
  <c r="M182"/>
  <c r="L182"/>
  <c r="K182"/>
  <c r="J182"/>
  <c r="I182"/>
  <c r="H182"/>
  <c r="G182"/>
  <c r="F182"/>
  <c r="E182"/>
  <c r="D182"/>
  <c r="U181"/>
  <c r="T181"/>
  <c r="S181"/>
  <c r="R181"/>
  <c r="Q181"/>
  <c r="P181"/>
  <c r="AL181" s="1"/>
  <c r="O181"/>
  <c r="N181"/>
  <c r="M181"/>
  <c r="L181"/>
  <c r="K181"/>
  <c r="J181"/>
  <c r="I181"/>
  <c r="H181"/>
  <c r="G181"/>
  <c r="F181"/>
  <c r="E181"/>
  <c r="D181"/>
  <c r="U180"/>
  <c r="T180"/>
  <c r="S180"/>
  <c r="R180"/>
  <c r="Q180"/>
  <c r="P180"/>
  <c r="AL180" s="1"/>
  <c r="O180"/>
  <c r="N180"/>
  <c r="M180"/>
  <c r="L180"/>
  <c r="K180"/>
  <c r="J180"/>
  <c r="I180"/>
  <c r="H180"/>
  <c r="D11" i="11" s="1"/>
  <c r="G180" i="6"/>
  <c r="F180"/>
  <c r="E180"/>
  <c r="D180"/>
  <c r="U179"/>
  <c r="U193" s="1"/>
  <c r="T179"/>
  <c r="T193" s="1"/>
  <c r="S179"/>
  <c r="S193" s="1"/>
  <c r="R179"/>
  <c r="R193" s="1"/>
  <c r="Q179"/>
  <c r="Q193" s="1"/>
  <c r="P179"/>
  <c r="O179"/>
  <c r="O193" s="1"/>
  <c r="N179"/>
  <c r="N193" s="1"/>
  <c r="M179"/>
  <c r="M193" s="1"/>
  <c r="L179"/>
  <c r="L193" s="1"/>
  <c r="K179"/>
  <c r="K193" s="1"/>
  <c r="J179"/>
  <c r="J193" s="1"/>
  <c r="I179"/>
  <c r="I193" s="1"/>
  <c r="H179"/>
  <c r="H193" s="1"/>
  <c r="G179"/>
  <c r="F179"/>
  <c r="F193" s="1"/>
  <c r="E179"/>
  <c r="E193" s="1"/>
  <c r="D179"/>
  <c r="D193" s="1"/>
  <c r="U176"/>
  <c r="T176"/>
  <c r="S176"/>
  <c r="R176"/>
  <c r="Q176"/>
  <c r="P176"/>
  <c r="AL176" s="1"/>
  <c r="O176"/>
  <c r="N176"/>
  <c r="M176"/>
  <c r="L176"/>
  <c r="K176"/>
  <c r="J176"/>
  <c r="I176"/>
  <c r="H176"/>
  <c r="G176"/>
  <c r="F176"/>
  <c r="E176"/>
  <c r="D176"/>
  <c r="U175"/>
  <c r="T175"/>
  <c r="S175"/>
  <c r="R175"/>
  <c r="Q175"/>
  <c r="P175"/>
  <c r="AL175" s="1"/>
  <c r="O175"/>
  <c r="N175"/>
  <c r="M175"/>
  <c r="L175"/>
  <c r="K175"/>
  <c r="J175"/>
  <c r="I175"/>
  <c r="H175"/>
  <c r="G175"/>
  <c r="F175"/>
  <c r="E175"/>
  <c r="D175"/>
  <c r="U174"/>
  <c r="T174"/>
  <c r="S174"/>
  <c r="R174"/>
  <c r="Q174"/>
  <c r="P174"/>
  <c r="AL174" s="1"/>
  <c r="O174"/>
  <c r="N174"/>
  <c r="M174"/>
  <c r="L174"/>
  <c r="K174"/>
  <c r="J174"/>
  <c r="I174"/>
  <c r="H174"/>
  <c r="G174"/>
  <c r="F174"/>
  <c r="E174"/>
  <c r="D174"/>
  <c r="U173"/>
  <c r="U177" s="1"/>
  <c r="T173"/>
  <c r="T177" s="1"/>
  <c r="S173"/>
  <c r="S177" s="1"/>
  <c r="R173"/>
  <c r="R177" s="1"/>
  <c r="Q173"/>
  <c r="Q177" s="1"/>
  <c r="P173"/>
  <c r="O173"/>
  <c r="O177" s="1"/>
  <c r="N173"/>
  <c r="N177" s="1"/>
  <c r="M173"/>
  <c r="M177" s="1"/>
  <c r="L173"/>
  <c r="L177" s="1"/>
  <c r="K173"/>
  <c r="K177" s="1"/>
  <c r="J173"/>
  <c r="J177" s="1"/>
  <c r="I173"/>
  <c r="I177" s="1"/>
  <c r="H173"/>
  <c r="H177" s="1"/>
  <c r="G173"/>
  <c r="F173"/>
  <c r="F177" s="1"/>
  <c r="E173"/>
  <c r="E177" s="1"/>
  <c r="D173"/>
  <c r="D177" s="1"/>
  <c r="U172"/>
  <c r="T172"/>
  <c r="S172"/>
  <c r="R172"/>
  <c r="Q172"/>
  <c r="P172"/>
  <c r="AL172" s="1"/>
  <c r="O172"/>
  <c r="N172"/>
  <c r="M172"/>
  <c r="L172"/>
  <c r="K172"/>
  <c r="J172"/>
  <c r="I172"/>
  <c r="H172"/>
  <c r="G172"/>
  <c r="F172"/>
  <c r="E172"/>
  <c r="D172"/>
  <c r="U170"/>
  <c r="T170"/>
  <c r="S170"/>
  <c r="R170"/>
  <c r="Q170"/>
  <c r="P170"/>
  <c r="AL170" s="1"/>
  <c r="O170"/>
  <c r="N170"/>
  <c r="M170"/>
  <c r="L170"/>
  <c r="K170"/>
  <c r="J170"/>
  <c r="I170"/>
  <c r="H170"/>
  <c r="G170"/>
  <c r="F170"/>
  <c r="E170"/>
  <c r="D170"/>
  <c r="U169"/>
  <c r="T169"/>
  <c r="S169"/>
  <c r="R169"/>
  <c r="Q169"/>
  <c r="P169"/>
  <c r="AL169" s="1"/>
  <c r="O169"/>
  <c r="N169"/>
  <c r="M169"/>
  <c r="L169"/>
  <c r="K169"/>
  <c r="J169"/>
  <c r="I169"/>
  <c r="H169"/>
  <c r="G169"/>
  <c r="F169"/>
  <c r="E169"/>
  <c r="D169"/>
  <c r="U168"/>
  <c r="T168"/>
  <c r="S168"/>
  <c r="R168"/>
  <c r="Q168"/>
  <c r="P168"/>
  <c r="AL168" s="1"/>
  <c r="O168"/>
  <c r="N168"/>
  <c r="M168"/>
  <c r="L168"/>
  <c r="K168"/>
  <c r="J168"/>
  <c r="I168"/>
  <c r="H168"/>
  <c r="G168"/>
  <c r="F168"/>
  <c r="E168"/>
  <c r="D168"/>
  <c r="U167"/>
  <c r="T167"/>
  <c r="S167"/>
  <c r="R167"/>
  <c r="Q167"/>
  <c r="P167"/>
  <c r="AL167" s="1"/>
  <c r="O167"/>
  <c r="N167"/>
  <c r="M167"/>
  <c r="L167"/>
  <c r="K167"/>
  <c r="J167"/>
  <c r="I167"/>
  <c r="H167"/>
  <c r="G167"/>
  <c r="F167"/>
  <c r="E167"/>
  <c r="D167"/>
  <c r="U166"/>
  <c r="T166"/>
  <c r="S166"/>
  <c r="R166"/>
  <c r="Q166"/>
  <c r="P166"/>
  <c r="AL166" s="1"/>
  <c r="O166"/>
  <c r="N166"/>
  <c r="M166"/>
  <c r="L166"/>
  <c r="K166"/>
  <c r="J166"/>
  <c r="I166"/>
  <c r="H166"/>
  <c r="G166"/>
  <c r="F166"/>
  <c r="E166"/>
  <c r="D166"/>
  <c r="U165"/>
  <c r="T165"/>
  <c r="S165"/>
  <c r="R165"/>
  <c r="Q165"/>
  <c r="P165"/>
  <c r="AL165" s="1"/>
  <c r="O165"/>
  <c r="N165"/>
  <c r="M165"/>
  <c r="L165"/>
  <c r="K165"/>
  <c r="J165"/>
  <c r="I165"/>
  <c r="H165"/>
  <c r="G165"/>
  <c r="F165"/>
  <c r="E165"/>
  <c r="D165"/>
  <c r="U164"/>
  <c r="T164"/>
  <c r="S164"/>
  <c r="R164"/>
  <c r="Q164"/>
  <c r="P164"/>
  <c r="AL164" s="1"/>
  <c r="O164"/>
  <c r="N164"/>
  <c r="M164"/>
  <c r="L164"/>
  <c r="K164"/>
  <c r="J164"/>
  <c r="I164"/>
  <c r="H164"/>
  <c r="G164"/>
  <c r="F164"/>
  <c r="E164"/>
  <c r="D164"/>
  <c r="U163"/>
  <c r="U171" s="1"/>
  <c r="T163"/>
  <c r="T171" s="1"/>
  <c r="S163"/>
  <c r="S171" s="1"/>
  <c r="R163"/>
  <c r="R171" s="1"/>
  <c r="Q163"/>
  <c r="Q171" s="1"/>
  <c r="P163"/>
  <c r="O163"/>
  <c r="O171" s="1"/>
  <c r="N163"/>
  <c r="N171" s="1"/>
  <c r="M163"/>
  <c r="M171" s="1"/>
  <c r="L163"/>
  <c r="L171" s="1"/>
  <c r="K163"/>
  <c r="K171" s="1"/>
  <c r="J163"/>
  <c r="J171" s="1"/>
  <c r="I163"/>
  <c r="I171" s="1"/>
  <c r="H163"/>
  <c r="H171" s="1"/>
  <c r="G163"/>
  <c r="F163"/>
  <c r="F171" s="1"/>
  <c r="E163"/>
  <c r="E171" s="1"/>
  <c r="D163"/>
  <c r="D171" s="1"/>
  <c r="U161"/>
  <c r="T161"/>
  <c r="S161"/>
  <c r="R161"/>
  <c r="Q161"/>
  <c r="P161"/>
  <c r="AL161" s="1"/>
  <c r="O161"/>
  <c r="N161"/>
  <c r="M161"/>
  <c r="L161"/>
  <c r="K161"/>
  <c r="J161"/>
  <c r="I161"/>
  <c r="H161"/>
  <c r="G161"/>
  <c r="F161"/>
  <c r="E161"/>
  <c r="D161"/>
  <c r="U160"/>
  <c r="T160"/>
  <c r="S160"/>
  <c r="R160"/>
  <c r="Q160"/>
  <c r="P160"/>
  <c r="AL160" s="1"/>
  <c r="O160"/>
  <c r="N160"/>
  <c r="M160"/>
  <c r="L160"/>
  <c r="K160"/>
  <c r="J160"/>
  <c r="I160"/>
  <c r="H160"/>
  <c r="G160"/>
  <c r="F160"/>
  <c r="E160"/>
  <c r="D160"/>
  <c r="U159"/>
  <c r="T159"/>
  <c r="S159"/>
  <c r="R159"/>
  <c r="Q159"/>
  <c r="P159"/>
  <c r="AL159" s="1"/>
  <c r="O159"/>
  <c r="N159"/>
  <c r="M159"/>
  <c r="L159"/>
  <c r="K159"/>
  <c r="J159"/>
  <c r="I159"/>
  <c r="H159"/>
  <c r="G159"/>
  <c r="F159"/>
  <c r="E159"/>
  <c r="D159"/>
  <c r="U158"/>
  <c r="T158"/>
  <c r="S158"/>
  <c r="R158"/>
  <c r="Q158"/>
  <c r="P158"/>
  <c r="AL158" s="1"/>
  <c r="O158"/>
  <c r="N158"/>
  <c r="M158"/>
  <c r="L158"/>
  <c r="K158"/>
  <c r="J158"/>
  <c r="I158"/>
  <c r="H158"/>
  <c r="G158"/>
  <c r="F158"/>
  <c r="E158"/>
  <c r="D158"/>
  <c r="U157"/>
  <c r="T157"/>
  <c r="S157"/>
  <c r="R157"/>
  <c r="Q157"/>
  <c r="P157"/>
  <c r="AL157" s="1"/>
  <c r="O157"/>
  <c r="N157"/>
  <c r="M157"/>
  <c r="L157"/>
  <c r="K157"/>
  <c r="J157"/>
  <c r="I157"/>
  <c r="H157"/>
  <c r="G157"/>
  <c r="F157"/>
  <c r="E157"/>
  <c r="D157"/>
  <c r="U156"/>
  <c r="T156"/>
  <c r="S156"/>
  <c r="R156"/>
  <c r="Q156"/>
  <c r="P156"/>
  <c r="AL156" s="1"/>
  <c r="O156"/>
  <c r="N156"/>
  <c r="M156"/>
  <c r="L156"/>
  <c r="K156"/>
  <c r="J156"/>
  <c r="I156"/>
  <c r="H156"/>
  <c r="G156"/>
  <c r="F156"/>
  <c r="E156"/>
  <c r="D156"/>
  <c r="U155"/>
  <c r="T155"/>
  <c r="S155"/>
  <c r="R155"/>
  <c r="Q155"/>
  <c r="P155"/>
  <c r="AL155" s="1"/>
  <c r="O155"/>
  <c r="N155"/>
  <c r="M155"/>
  <c r="L155"/>
  <c r="K155"/>
  <c r="J155"/>
  <c r="I155"/>
  <c r="H155"/>
  <c r="G155"/>
  <c r="F155"/>
  <c r="E155"/>
  <c r="D155"/>
  <c r="U154"/>
  <c r="T154"/>
  <c r="S154"/>
  <c r="R154"/>
  <c r="Q154"/>
  <c r="P154"/>
  <c r="AL154" s="1"/>
  <c r="O154"/>
  <c r="N154"/>
  <c r="M154"/>
  <c r="L154"/>
  <c r="K154"/>
  <c r="J154"/>
  <c r="I154"/>
  <c r="H154"/>
  <c r="G154"/>
  <c r="F154"/>
  <c r="E154"/>
  <c r="D154"/>
  <c r="U153"/>
  <c r="T153"/>
  <c r="S153"/>
  <c r="R153"/>
  <c r="Q153"/>
  <c r="P153"/>
  <c r="AL153" s="1"/>
  <c r="O153"/>
  <c r="N153"/>
  <c r="M153"/>
  <c r="L153"/>
  <c r="K153"/>
  <c r="J153"/>
  <c r="I153"/>
  <c r="H153"/>
  <c r="G153"/>
  <c r="F153"/>
  <c r="E153"/>
  <c r="D153"/>
  <c r="U152"/>
  <c r="U162" s="1"/>
  <c r="T152"/>
  <c r="T162" s="1"/>
  <c r="S152"/>
  <c r="S162" s="1"/>
  <c r="R152"/>
  <c r="R162" s="1"/>
  <c r="Q152"/>
  <c r="Q162" s="1"/>
  <c r="P152"/>
  <c r="O152"/>
  <c r="O162" s="1"/>
  <c r="N152"/>
  <c r="N162" s="1"/>
  <c r="M152"/>
  <c r="M162" s="1"/>
  <c r="L152"/>
  <c r="L162" s="1"/>
  <c r="K152"/>
  <c r="K162" s="1"/>
  <c r="J152"/>
  <c r="J162" s="1"/>
  <c r="I152"/>
  <c r="I162" s="1"/>
  <c r="H152"/>
  <c r="H162" s="1"/>
  <c r="G152"/>
  <c r="F152"/>
  <c r="F162" s="1"/>
  <c r="E152"/>
  <c r="E162" s="1"/>
  <c r="D152"/>
  <c r="D162" s="1"/>
  <c r="U151"/>
  <c r="T151"/>
  <c r="S151"/>
  <c r="R151"/>
  <c r="Q151"/>
  <c r="P151"/>
  <c r="AL151" s="1"/>
  <c r="O151"/>
  <c r="N151"/>
  <c r="M151"/>
  <c r="L151"/>
  <c r="K151"/>
  <c r="J151"/>
  <c r="I151"/>
  <c r="H151"/>
  <c r="G151"/>
  <c r="F151"/>
  <c r="E151"/>
  <c r="D151"/>
  <c r="U149"/>
  <c r="T149"/>
  <c r="S149"/>
  <c r="R149"/>
  <c r="Q149"/>
  <c r="P149"/>
  <c r="AL149" s="1"/>
  <c r="O149"/>
  <c r="N149"/>
  <c r="M149"/>
  <c r="L149"/>
  <c r="K149"/>
  <c r="J149"/>
  <c r="I149"/>
  <c r="H149"/>
  <c r="G149"/>
  <c r="F149"/>
  <c r="E149"/>
  <c r="D149"/>
  <c r="U148"/>
  <c r="T148"/>
  <c r="S148"/>
  <c r="R148"/>
  <c r="Q148"/>
  <c r="P148"/>
  <c r="AL148" s="1"/>
  <c r="O148"/>
  <c r="N148"/>
  <c r="M148"/>
  <c r="L148"/>
  <c r="K148"/>
  <c r="J148"/>
  <c r="I148"/>
  <c r="H148"/>
  <c r="G148"/>
  <c r="F148"/>
  <c r="E148"/>
  <c r="D148"/>
  <c r="U147"/>
  <c r="T147"/>
  <c r="S147"/>
  <c r="R147"/>
  <c r="Q147"/>
  <c r="P147"/>
  <c r="AL147" s="1"/>
  <c r="O147"/>
  <c r="N147"/>
  <c r="M147"/>
  <c r="L147"/>
  <c r="K147"/>
  <c r="J147"/>
  <c r="I147"/>
  <c r="H147"/>
  <c r="G147"/>
  <c r="F147"/>
  <c r="E147"/>
  <c r="D147"/>
  <c r="U146"/>
  <c r="T146"/>
  <c r="S146"/>
  <c r="R146"/>
  <c r="Q146"/>
  <c r="P146"/>
  <c r="AL146" s="1"/>
  <c r="O146"/>
  <c r="N146"/>
  <c r="M146"/>
  <c r="L146"/>
  <c r="K146"/>
  <c r="J146"/>
  <c r="I146"/>
  <c r="H146"/>
  <c r="G146"/>
  <c r="F146"/>
  <c r="E146"/>
  <c r="D146"/>
  <c r="U145"/>
  <c r="T145"/>
  <c r="S145"/>
  <c r="R145"/>
  <c r="Q145"/>
  <c r="P145"/>
  <c r="AL145" s="1"/>
  <c r="O145"/>
  <c r="N145"/>
  <c r="M145"/>
  <c r="L145"/>
  <c r="K145"/>
  <c r="J145"/>
  <c r="I145"/>
  <c r="H145"/>
  <c r="G145"/>
  <c r="F145"/>
  <c r="E145"/>
  <c r="D145"/>
  <c r="U144"/>
  <c r="T144"/>
  <c r="S144"/>
  <c r="R144"/>
  <c r="Q144"/>
  <c r="P144"/>
  <c r="AL144" s="1"/>
  <c r="O144"/>
  <c r="N144"/>
  <c r="M144"/>
  <c r="L144"/>
  <c r="K144"/>
  <c r="J144"/>
  <c r="I144"/>
  <c r="H144"/>
  <c r="G144"/>
  <c r="F144"/>
  <c r="E144"/>
  <c r="D144"/>
  <c r="U143"/>
  <c r="T143"/>
  <c r="S143"/>
  <c r="R143"/>
  <c r="Q143"/>
  <c r="P143"/>
  <c r="AL143" s="1"/>
  <c r="O143"/>
  <c r="N143"/>
  <c r="M143"/>
  <c r="L143"/>
  <c r="K143"/>
  <c r="J143"/>
  <c r="I143"/>
  <c r="H143"/>
  <c r="G143"/>
  <c r="F143"/>
  <c r="E143"/>
  <c r="D143"/>
  <c r="U142"/>
  <c r="U150" s="1"/>
  <c r="T142"/>
  <c r="T150" s="1"/>
  <c r="S142"/>
  <c r="S150" s="1"/>
  <c r="R142"/>
  <c r="R150" s="1"/>
  <c r="Q142"/>
  <c r="Q150" s="1"/>
  <c r="P142"/>
  <c r="O142"/>
  <c r="O150" s="1"/>
  <c r="N142"/>
  <c r="N150" s="1"/>
  <c r="M142"/>
  <c r="M150" s="1"/>
  <c r="L142"/>
  <c r="L150" s="1"/>
  <c r="K142"/>
  <c r="K150" s="1"/>
  <c r="J142"/>
  <c r="J150" s="1"/>
  <c r="I142"/>
  <c r="I150" s="1"/>
  <c r="H142"/>
  <c r="H150" s="1"/>
  <c r="G142"/>
  <c r="F142"/>
  <c r="F150" s="1"/>
  <c r="E142"/>
  <c r="E150" s="1"/>
  <c r="D142"/>
  <c r="D150" s="1"/>
  <c r="U140"/>
  <c r="T140"/>
  <c r="S140"/>
  <c r="R140"/>
  <c r="Q140"/>
  <c r="P140"/>
  <c r="AL140" s="1"/>
  <c r="O140"/>
  <c r="N140"/>
  <c r="M140"/>
  <c r="L140"/>
  <c r="K140"/>
  <c r="J140"/>
  <c r="I140"/>
  <c r="H140"/>
  <c r="G140"/>
  <c r="F140"/>
  <c r="E140"/>
  <c r="D140"/>
  <c r="U139"/>
  <c r="T139"/>
  <c r="S139"/>
  <c r="R139"/>
  <c r="Q139"/>
  <c r="P139"/>
  <c r="AL139" s="1"/>
  <c r="O139"/>
  <c r="N139"/>
  <c r="M139"/>
  <c r="L139"/>
  <c r="K139"/>
  <c r="J139"/>
  <c r="I139"/>
  <c r="H139"/>
  <c r="G139"/>
  <c r="F139"/>
  <c r="E139"/>
  <c r="D139"/>
  <c r="U138"/>
  <c r="T138"/>
  <c r="S138"/>
  <c r="R138"/>
  <c r="Q138"/>
  <c r="P138"/>
  <c r="AL138" s="1"/>
  <c r="O138"/>
  <c r="N138"/>
  <c r="M138"/>
  <c r="L138"/>
  <c r="K138"/>
  <c r="J138"/>
  <c r="I138"/>
  <c r="H138"/>
  <c r="G138"/>
  <c r="F138"/>
  <c r="E138"/>
  <c r="D138"/>
  <c r="U137"/>
  <c r="T137"/>
  <c r="S137"/>
  <c r="R137"/>
  <c r="Q137"/>
  <c r="P137"/>
  <c r="AL137" s="1"/>
  <c r="O137"/>
  <c r="N137"/>
  <c r="M137"/>
  <c r="L137"/>
  <c r="K137"/>
  <c r="J137"/>
  <c r="I137"/>
  <c r="H137"/>
  <c r="G137"/>
  <c r="F137"/>
  <c r="E137"/>
  <c r="D137"/>
  <c r="U136"/>
  <c r="U141" s="1"/>
  <c r="T136"/>
  <c r="T141" s="1"/>
  <c r="S136"/>
  <c r="S141" s="1"/>
  <c r="R136"/>
  <c r="R141" s="1"/>
  <c r="Q136"/>
  <c r="Q141" s="1"/>
  <c r="P136"/>
  <c r="O136"/>
  <c r="O141" s="1"/>
  <c r="N136"/>
  <c r="N141" s="1"/>
  <c r="M136"/>
  <c r="M141" s="1"/>
  <c r="L136"/>
  <c r="L141" s="1"/>
  <c r="K136"/>
  <c r="K141" s="1"/>
  <c r="J136"/>
  <c r="J141" s="1"/>
  <c r="I136"/>
  <c r="I141" s="1"/>
  <c r="H136"/>
  <c r="H141" s="1"/>
  <c r="G136"/>
  <c r="F136"/>
  <c r="F141" s="1"/>
  <c r="E136"/>
  <c r="E141" s="1"/>
  <c r="D136"/>
  <c r="D141" s="1"/>
  <c r="U135"/>
  <c r="T135"/>
  <c r="S135"/>
  <c r="R135"/>
  <c r="Q135"/>
  <c r="P135"/>
  <c r="AL135" s="1"/>
  <c r="O135"/>
  <c r="N135"/>
  <c r="M135"/>
  <c r="L135"/>
  <c r="K135"/>
  <c r="J135"/>
  <c r="I135"/>
  <c r="H135"/>
  <c r="G135"/>
  <c r="F135"/>
  <c r="E135"/>
  <c r="D135"/>
  <c r="U134"/>
  <c r="T134"/>
  <c r="S134"/>
  <c r="R134"/>
  <c r="Q134"/>
  <c r="P134"/>
  <c r="AL134" s="1"/>
  <c r="O134"/>
  <c r="N134"/>
  <c r="M134"/>
  <c r="L134"/>
  <c r="K134"/>
  <c r="J134"/>
  <c r="I134"/>
  <c r="H134"/>
  <c r="G134"/>
  <c r="F134"/>
  <c r="E134"/>
  <c r="D134"/>
  <c r="U133"/>
  <c r="T133"/>
  <c r="S133"/>
  <c r="R133"/>
  <c r="Q133"/>
  <c r="P133"/>
  <c r="AL133" s="1"/>
  <c r="O133"/>
  <c r="N133"/>
  <c r="M133"/>
  <c r="L133"/>
  <c r="K133"/>
  <c r="J133"/>
  <c r="I133"/>
  <c r="H133"/>
  <c r="G133"/>
  <c r="F133"/>
  <c r="E133"/>
  <c r="D133"/>
  <c r="U132"/>
  <c r="U178" s="1"/>
  <c r="T132"/>
  <c r="T178" s="1"/>
  <c r="S132"/>
  <c r="S178" s="1"/>
  <c r="R132"/>
  <c r="R178" s="1"/>
  <c r="Q132"/>
  <c r="Q178" s="1"/>
  <c r="P132"/>
  <c r="O132"/>
  <c r="O178" s="1"/>
  <c r="N132"/>
  <c r="N178" s="1"/>
  <c r="M132"/>
  <c r="M178" s="1"/>
  <c r="L132"/>
  <c r="L178" s="1"/>
  <c r="K132"/>
  <c r="K178" s="1"/>
  <c r="J132"/>
  <c r="J178" s="1"/>
  <c r="I132"/>
  <c r="I178" s="1"/>
  <c r="H132"/>
  <c r="H178" s="1"/>
  <c r="G132"/>
  <c r="F132"/>
  <c r="F178" s="1"/>
  <c r="E132"/>
  <c r="E178" s="1"/>
  <c r="D132"/>
  <c r="D178" s="1"/>
  <c r="U130"/>
  <c r="T130"/>
  <c r="S130"/>
  <c r="R130"/>
  <c r="Q130"/>
  <c r="P130"/>
  <c r="AL130" s="1"/>
  <c r="O130"/>
  <c r="N130"/>
  <c r="M130"/>
  <c r="L130"/>
  <c r="K130"/>
  <c r="J130"/>
  <c r="I130"/>
  <c r="H130"/>
  <c r="G130"/>
  <c r="F130"/>
  <c r="E130"/>
  <c r="D130"/>
  <c r="U129"/>
  <c r="T129"/>
  <c r="S129"/>
  <c r="R129"/>
  <c r="Q129"/>
  <c r="P129"/>
  <c r="AL129" s="1"/>
  <c r="O129"/>
  <c r="N129"/>
  <c r="M129"/>
  <c r="L129"/>
  <c r="K129"/>
  <c r="J129"/>
  <c r="I129"/>
  <c r="H129"/>
  <c r="G129"/>
  <c r="F129"/>
  <c r="E129"/>
  <c r="D129"/>
  <c r="U128"/>
  <c r="T128"/>
  <c r="S128"/>
  <c r="R128"/>
  <c r="Q128"/>
  <c r="P128"/>
  <c r="AL128" s="1"/>
  <c r="O128"/>
  <c r="N128"/>
  <c r="M128"/>
  <c r="L128"/>
  <c r="K128"/>
  <c r="J128"/>
  <c r="I128"/>
  <c r="H128"/>
  <c r="G128"/>
  <c r="F128"/>
  <c r="E128"/>
  <c r="D128"/>
  <c r="U127"/>
  <c r="T127"/>
  <c r="S127"/>
  <c r="R127"/>
  <c r="Q127"/>
  <c r="P127"/>
  <c r="AL127" s="1"/>
  <c r="O127"/>
  <c r="N127"/>
  <c r="M127"/>
  <c r="L127"/>
  <c r="K127"/>
  <c r="J127"/>
  <c r="I127"/>
  <c r="H127"/>
  <c r="G127"/>
  <c r="F127"/>
  <c r="E127"/>
  <c r="D127"/>
  <c r="U126"/>
  <c r="T126"/>
  <c r="S126"/>
  <c r="R126"/>
  <c r="Q126"/>
  <c r="P126"/>
  <c r="AL126" s="1"/>
  <c r="O126"/>
  <c r="N126"/>
  <c r="M126"/>
  <c r="L126"/>
  <c r="K126"/>
  <c r="J126"/>
  <c r="I126"/>
  <c r="H126"/>
  <c r="G126"/>
  <c r="F126"/>
  <c r="E126"/>
  <c r="D126"/>
  <c r="U125"/>
  <c r="T125"/>
  <c r="S125"/>
  <c r="R125"/>
  <c r="Q125"/>
  <c r="P125"/>
  <c r="AL125" s="1"/>
  <c r="O125"/>
  <c r="N125"/>
  <c r="M125"/>
  <c r="L125"/>
  <c r="K125"/>
  <c r="J125"/>
  <c r="I125"/>
  <c r="H125"/>
  <c r="G125"/>
  <c r="F125"/>
  <c r="E125"/>
  <c r="D125"/>
  <c r="U123"/>
  <c r="T123"/>
  <c r="S123"/>
  <c r="R123"/>
  <c r="Q123"/>
  <c r="P123"/>
  <c r="AL123" s="1"/>
  <c r="O123"/>
  <c r="N123"/>
  <c r="M123"/>
  <c r="L123"/>
  <c r="K123"/>
  <c r="J123"/>
  <c r="I123"/>
  <c r="H123"/>
  <c r="G123"/>
  <c r="F123"/>
  <c r="E123"/>
  <c r="D123"/>
  <c r="U122"/>
  <c r="T122"/>
  <c r="S122"/>
  <c r="R122"/>
  <c r="Q122"/>
  <c r="P122"/>
  <c r="AL122" s="1"/>
  <c r="O122"/>
  <c r="N122"/>
  <c r="M122"/>
  <c r="L122"/>
  <c r="K122"/>
  <c r="J122"/>
  <c r="I122"/>
  <c r="H122"/>
  <c r="G122"/>
  <c r="F122"/>
  <c r="E122"/>
  <c r="D122"/>
  <c r="U121"/>
  <c r="T121"/>
  <c r="S121"/>
  <c r="R121"/>
  <c r="Q121"/>
  <c r="P121"/>
  <c r="AL121" s="1"/>
  <c r="O121"/>
  <c r="N121"/>
  <c r="M121"/>
  <c r="L121"/>
  <c r="K121"/>
  <c r="J121"/>
  <c r="I121"/>
  <c r="H121"/>
  <c r="G121"/>
  <c r="F121"/>
  <c r="E121"/>
  <c r="D121"/>
  <c r="U120"/>
  <c r="T120"/>
  <c r="S120"/>
  <c r="R120"/>
  <c r="Q120"/>
  <c r="P120"/>
  <c r="AL120" s="1"/>
  <c r="O120"/>
  <c r="N120"/>
  <c r="M120"/>
  <c r="L120"/>
  <c r="K120"/>
  <c r="J120"/>
  <c r="I120"/>
  <c r="H120"/>
  <c r="G120"/>
  <c r="F120"/>
  <c r="E120"/>
  <c r="D120"/>
  <c r="U119"/>
  <c r="T119"/>
  <c r="S119"/>
  <c r="R119"/>
  <c r="Q119"/>
  <c r="P119"/>
  <c r="AL119" s="1"/>
  <c r="O119"/>
  <c r="N119"/>
  <c r="M119"/>
  <c r="L119"/>
  <c r="K119"/>
  <c r="J119"/>
  <c r="I119"/>
  <c r="H119"/>
  <c r="G119"/>
  <c r="F119"/>
  <c r="E119"/>
  <c r="D119"/>
  <c r="U118"/>
  <c r="U124" s="1"/>
  <c r="T118"/>
  <c r="T124" s="1"/>
  <c r="S118"/>
  <c r="S124" s="1"/>
  <c r="R118"/>
  <c r="R124" s="1"/>
  <c r="Q118"/>
  <c r="Q124" s="1"/>
  <c r="P118"/>
  <c r="O118"/>
  <c r="O124" s="1"/>
  <c r="N118"/>
  <c r="N124" s="1"/>
  <c r="M118"/>
  <c r="M124" s="1"/>
  <c r="L118"/>
  <c r="L124" s="1"/>
  <c r="K118"/>
  <c r="K124" s="1"/>
  <c r="J118"/>
  <c r="J124" s="1"/>
  <c r="I118"/>
  <c r="I124" s="1"/>
  <c r="H118"/>
  <c r="H124" s="1"/>
  <c r="G118"/>
  <c r="F118"/>
  <c r="F124" s="1"/>
  <c r="E118"/>
  <c r="E124" s="1"/>
  <c r="D118"/>
  <c r="D124" s="1"/>
  <c r="U117"/>
  <c r="U131" s="1"/>
  <c r="T117"/>
  <c r="T131" s="1"/>
  <c r="S117"/>
  <c r="S131" s="1"/>
  <c r="R117"/>
  <c r="R131" s="1"/>
  <c r="Q117"/>
  <c r="Q131" s="1"/>
  <c r="P117"/>
  <c r="O117"/>
  <c r="O131" s="1"/>
  <c r="N117"/>
  <c r="N131" s="1"/>
  <c r="M117"/>
  <c r="M131" s="1"/>
  <c r="L117"/>
  <c r="L131" s="1"/>
  <c r="K117"/>
  <c r="K131" s="1"/>
  <c r="J117"/>
  <c r="J131" s="1"/>
  <c r="I117"/>
  <c r="I131" s="1"/>
  <c r="H117"/>
  <c r="H131" s="1"/>
  <c r="G117"/>
  <c r="F117"/>
  <c r="F131" s="1"/>
  <c r="E117"/>
  <c r="E131" s="1"/>
  <c r="D117"/>
  <c r="D131" s="1"/>
  <c r="U115"/>
  <c r="T115"/>
  <c r="S115"/>
  <c r="R115"/>
  <c r="Q115"/>
  <c r="P115"/>
  <c r="AL115" s="1"/>
  <c r="O115"/>
  <c r="N115"/>
  <c r="M115"/>
  <c r="L115"/>
  <c r="K115"/>
  <c r="J115"/>
  <c r="I115"/>
  <c r="H115"/>
  <c r="G115"/>
  <c r="F115"/>
  <c r="E115"/>
  <c r="D115"/>
  <c r="U114"/>
  <c r="T114"/>
  <c r="S114"/>
  <c r="R114"/>
  <c r="Q114"/>
  <c r="P114"/>
  <c r="AL114" s="1"/>
  <c r="O114"/>
  <c r="N114"/>
  <c r="M114"/>
  <c r="L114"/>
  <c r="K114"/>
  <c r="J114"/>
  <c r="I114"/>
  <c r="H114"/>
  <c r="G114"/>
  <c r="F114"/>
  <c r="E114"/>
  <c r="D114"/>
  <c r="U113"/>
  <c r="T113"/>
  <c r="S113"/>
  <c r="R113"/>
  <c r="Q113"/>
  <c r="P113"/>
  <c r="AL113" s="1"/>
  <c r="O113"/>
  <c r="N113"/>
  <c r="M113"/>
  <c r="L113"/>
  <c r="K113"/>
  <c r="J113"/>
  <c r="I113"/>
  <c r="H113"/>
  <c r="G113"/>
  <c r="F113"/>
  <c r="E113"/>
  <c r="D113"/>
  <c r="U112"/>
  <c r="T112"/>
  <c r="S112"/>
  <c r="R112"/>
  <c r="Q112"/>
  <c r="P112"/>
  <c r="AL112" s="1"/>
  <c r="O112"/>
  <c r="N112"/>
  <c r="M112"/>
  <c r="L112"/>
  <c r="K112"/>
  <c r="J112"/>
  <c r="I112"/>
  <c r="H112"/>
  <c r="G112"/>
  <c r="F112"/>
  <c r="E112"/>
  <c r="D112"/>
  <c r="U111"/>
  <c r="T111"/>
  <c r="S111"/>
  <c r="R111"/>
  <c r="Q111"/>
  <c r="P111"/>
  <c r="AL111" s="1"/>
  <c r="O111"/>
  <c r="N111"/>
  <c r="M111"/>
  <c r="L111"/>
  <c r="K111"/>
  <c r="J111"/>
  <c r="I111"/>
  <c r="H111"/>
  <c r="G111"/>
  <c r="F111"/>
  <c r="E111"/>
  <c r="D111"/>
  <c r="U110"/>
  <c r="T110"/>
  <c r="S110"/>
  <c r="R110"/>
  <c r="Q110"/>
  <c r="P110"/>
  <c r="AL110" s="1"/>
  <c r="O110"/>
  <c r="N110"/>
  <c r="M110"/>
  <c r="L110"/>
  <c r="K110"/>
  <c r="J110"/>
  <c r="I110"/>
  <c r="H110"/>
  <c r="G110"/>
  <c r="F110"/>
  <c r="E110"/>
  <c r="D110"/>
  <c r="U109"/>
  <c r="T109"/>
  <c r="S109"/>
  <c r="R109"/>
  <c r="Q109"/>
  <c r="P109"/>
  <c r="AL109" s="1"/>
  <c r="O109"/>
  <c r="N109"/>
  <c r="M109"/>
  <c r="L109"/>
  <c r="K109"/>
  <c r="J109"/>
  <c r="I109"/>
  <c r="H109"/>
  <c r="G109"/>
  <c r="F109"/>
  <c r="E109"/>
  <c r="D109"/>
  <c r="U108"/>
  <c r="T108"/>
  <c r="S108"/>
  <c r="R108"/>
  <c r="Q108"/>
  <c r="P108"/>
  <c r="AL108" s="1"/>
  <c r="O108"/>
  <c r="N108"/>
  <c r="M108"/>
  <c r="L108"/>
  <c r="K108"/>
  <c r="J108"/>
  <c r="I108"/>
  <c r="H108"/>
  <c r="G108"/>
  <c r="F108"/>
  <c r="E108"/>
  <c r="D108"/>
  <c r="U107"/>
  <c r="T107"/>
  <c r="S107"/>
  <c r="R107"/>
  <c r="Q107"/>
  <c r="P107"/>
  <c r="AL107" s="1"/>
  <c r="O107"/>
  <c r="N107"/>
  <c r="M107"/>
  <c r="L107"/>
  <c r="K107"/>
  <c r="J107"/>
  <c r="I107"/>
  <c r="H107"/>
  <c r="G107"/>
  <c r="F107"/>
  <c r="E107"/>
  <c r="D107"/>
  <c r="U106"/>
  <c r="T106"/>
  <c r="S106"/>
  <c r="R106"/>
  <c r="Q106"/>
  <c r="P106"/>
  <c r="AL106" s="1"/>
  <c r="O106"/>
  <c r="N106"/>
  <c r="M106"/>
  <c r="L106"/>
  <c r="K106"/>
  <c r="J106"/>
  <c r="I106"/>
  <c r="H106"/>
  <c r="G106"/>
  <c r="F106"/>
  <c r="E106"/>
  <c r="D106"/>
  <c r="U105"/>
  <c r="T105"/>
  <c r="S105"/>
  <c r="R105"/>
  <c r="Q105"/>
  <c r="P105"/>
  <c r="AL105" s="1"/>
  <c r="O105"/>
  <c r="N105"/>
  <c r="M105"/>
  <c r="L105"/>
  <c r="K105"/>
  <c r="J105"/>
  <c r="I105"/>
  <c r="H105"/>
  <c r="G105"/>
  <c r="F105"/>
  <c r="E105"/>
  <c r="D105"/>
  <c r="U104"/>
  <c r="U116" s="1"/>
  <c r="T104"/>
  <c r="T116" s="1"/>
  <c r="S104"/>
  <c r="S116" s="1"/>
  <c r="R104"/>
  <c r="R116" s="1"/>
  <c r="Q104"/>
  <c r="Q116" s="1"/>
  <c r="P104"/>
  <c r="O104"/>
  <c r="O116" s="1"/>
  <c r="N104"/>
  <c r="N116" s="1"/>
  <c r="M104"/>
  <c r="M116" s="1"/>
  <c r="L104"/>
  <c r="L116" s="1"/>
  <c r="K104"/>
  <c r="K116" s="1"/>
  <c r="J104"/>
  <c r="J116" s="1"/>
  <c r="I104"/>
  <c r="I116" s="1"/>
  <c r="H104"/>
  <c r="H116" s="1"/>
  <c r="G104"/>
  <c r="F104"/>
  <c r="F116" s="1"/>
  <c r="E104"/>
  <c r="E116" s="1"/>
  <c r="D104"/>
  <c r="D116" s="1"/>
  <c r="U102"/>
  <c r="T102"/>
  <c r="S102"/>
  <c r="R102"/>
  <c r="Q102"/>
  <c r="P102"/>
  <c r="AL102" s="1"/>
  <c r="O102"/>
  <c r="N102"/>
  <c r="M102"/>
  <c r="L102"/>
  <c r="K102"/>
  <c r="J102"/>
  <c r="I102"/>
  <c r="H102"/>
  <c r="G102"/>
  <c r="F102"/>
  <c r="E102"/>
  <c r="D102"/>
  <c r="U101"/>
  <c r="T101"/>
  <c r="S101"/>
  <c r="R101"/>
  <c r="Q101"/>
  <c r="P101"/>
  <c r="AL101" s="1"/>
  <c r="O101"/>
  <c r="N101"/>
  <c r="M101"/>
  <c r="L101"/>
  <c r="K101"/>
  <c r="J101"/>
  <c r="I101"/>
  <c r="H101"/>
  <c r="G101"/>
  <c r="F101"/>
  <c r="E101"/>
  <c r="D101"/>
  <c r="U100"/>
  <c r="T100"/>
  <c r="S100"/>
  <c r="R100"/>
  <c r="Q100"/>
  <c r="P100"/>
  <c r="AL100" s="1"/>
  <c r="O100"/>
  <c r="N100"/>
  <c r="M100"/>
  <c r="L100"/>
  <c r="K100"/>
  <c r="J100"/>
  <c r="I100"/>
  <c r="H100"/>
  <c r="G100"/>
  <c r="F100"/>
  <c r="E100"/>
  <c r="D100"/>
  <c r="U99"/>
  <c r="T99"/>
  <c r="S99"/>
  <c r="R99"/>
  <c r="Q99"/>
  <c r="P99"/>
  <c r="AL99" s="1"/>
  <c r="O99"/>
  <c r="N99"/>
  <c r="M99"/>
  <c r="L99"/>
  <c r="K99"/>
  <c r="J99"/>
  <c r="I99"/>
  <c r="H99"/>
  <c r="G99"/>
  <c r="F99"/>
  <c r="E99"/>
  <c r="D99"/>
  <c r="U98"/>
  <c r="T98"/>
  <c r="S98"/>
  <c r="R98"/>
  <c r="Q98"/>
  <c r="P98"/>
  <c r="AL98" s="1"/>
  <c r="O98"/>
  <c r="N98"/>
  <c r="M98"/>
  <c r="L98"/>
  <c r="K98"/>
  <c r="J98"/>
  <c r="I98"/>
  <c r="H98"/>
  <c r="G98"/>
  <c r="F98"/>
  <c r="E98"/>
  <c r="D98"/>
  <c r="U97"/>
  <c r="T97"/>
  <c r="S97"/>
  <c r="R97"/>
  <c r="Q97"/>
  <c r="P97"/>
  <c r="AL97" s="1"/>
  <c r="O97"/>
  <c r="N97"/>
  <c r="M97"/>
  <c r="L97"/>
  <c r="K97"/>
  <c r="J97"/>
  <c r="I97"/>
  <c r="H97"/>
  <c r="G97"/>
  <c r="F97"/>
  <c r="E97"/>
  <c r="D97"/>
  <c r="U96"/>
  <c r="T96"/>
  <c r="S96"/>
  <c r="R96"/>
  <c r="Q96"/>
  <c r="P96"/>
  <c r="AL96" s="1"/>
  <c r="O96"/>
  <c r="N96"/>
  <c r="M96"/>
  <c r="L96"/>
  <c r="K96"/>
  <c r="J96"/>
  <c r="I96"/>
  <c r="H96"/>
  <c r="G96"/>
  <c r="F96"/>
  <c r="E96"/>
  <c r="D96"/>
  <c r="U95"/>
  <c r="T95"/>
  <c r="S95"/>
  <c r="R95"/>
  <c r="Q95"/>
  <c r="P95"/>
  <c r="AL95" s="1"/>
  <c r="O95"/>
  <c r="N95"/>
  <c r="M95"/>
  <c r="L95"/>
  <c r="K95"/>
  <c r="J95"/>
  <c r="I95"/>
  <c r="H95"/>
  <c r="G95"/>
  <c r="F95"/>
  <c r="E95"/>
  <c r="D95"/>
  <c r="U94"/>
  <c r="T94"/>
  <c r="S94"/>
  <c r="R94"/>
  <c r="Q94"/>
  <c r="P94"/>
  <c r="AL94" s="1"/>
  <c r="O94"/>
  <c r="N94"/>
  <c r="M94"/>
  <c r="L94"/>
  <c r="K94"/>
  <c r="J94"/>
  <c r="I94"/>
  <c r="H94"/>
  <c r="G94"/>
  <c r="F94"/>
  <c r="E94"/>
  <c r="D94"/>
  <c r="U93"/>
  <c r="T93"/>
  <c r="S93"/>
  <c r="R93"/>
  <c r="Q93"/>
  <c r="P93"/>
  <c r="AL93" s="1"/>
  <c r="O93"/>
  <c r="N93"/>
  <c r="M93"/>
  <c r="L93"/>
  <c r="K93"/>
  <c r="J93"/>
  <c r="I93"/>
  <c r="H93"/>
  <c r="G93"/>
  <c r="F93"/>
  <c r="E93"/>
  <c r="D93"/>
  <c r="U92"/>
  <c r="T92"/>
  <c r="S92"/>
  <c r="R92"/>
  <c r="Q92"/>
  <c r="P92"/>
  <c r="AL92" s="1"/>
  <c r="O92"/>
  <c r="N92"/>
  <c r="M92"/>
  <c r="L92"/>
  <c r="K92"/>
  <c r="J92"/>
  <c r="I92"/>
  <c r="H92"/>
  <c r="G92"/>
  <c r="F92"/>
  <c r="E92"/>
  <c r="D92"/>
  <c r="U91"/>
  <c r="T91"/>
  <c r="S91"/>
  <c r="R91"/>
  <c r="Q91"/>
  <c r="P91"/>
  <c r="AL91" s="1"/>
  <c r="O91"/>
  <c r="N91"/>
  <c r="M91"/>
  <c r="L91"/>
  <c r="K91"/>
  <c r="J91"/>
  <c r="I91"/>
  <c r="H91"/>
  <c r="G91"/>
  <c r="F91"/>
  <c r="E91"/>
  <c r="D91"/>
  <c r="U90"/>
  <c r="T90"/>
  <c r="S90"/>
  <c r="R90"/>
  <c r="Q90"/>
  <c r="P90"/>
  <c r="AL90" s="1"/>
  <c r="O90"/>
  <c r="N90"/>
  <c r="M90"/>
  <c r="L90"/>
  <c r="K90"/>
  <c r="J90"/>
  <c r="I90"/>
  <c r="H90"/>
  <c r="G90"/>
  <c r="F90"/>
  <c r="E90"/>
  <c r="D90"/>
  <c r="U89"/>
  <c r="T89"/>
  <c r="S89"/>
  <c r="R89"/>
  <c r="Q89"/>
  <c r="P89"/>
  <c r="AL89" s="1"/>
  <c r="O89"/>
  <c r="N89"/>
  <c r="M89"/>
  <c r="L89"/>
  <c r="K89"/>
  <c r="J89"/>
  <c r="I89"/>
  <c r="H89"/>
  <c r="G89"/>
  <c r="F89"/>
  <c r="E89"/>
  <c r="D89"/>
  <c r="U88"/>
  <c r="T88"/>
  <c r="S88"/>
  <c r="R88"/>
  <c r="Q88"/>
  <c r="P88"/>
  <c r="AL88" s="1"/>
  <c r="O88"/>
  <c r="N88"/>
  <c r="M88"/>
  <c r="L88"/>
  <c r="K88"/>
  <c r="J88"/>
  <c r="I88"/>
  <c r="H88"/>
  <c r="G88"/>
  <c r="F88"/>
  <c r="E88"/>
  <c r="D88"/>
  <c r="U87"/>
  <c r="T87"/>
  <c r="S87"/>
  <c r="R87"/>
  <c r="Q87"/>
  <c r="P87"/>
  <c r="AL87" s="1"/>
  <c r="O87"/>
  <c r="N87"/>
  <c r="M87"/>
  <c r="L87"/>
  <c r="K87"/>
  <c r="J87"/>
  <c r="I87"/>
  <c r="H87"/>
  <c r="G87"/>
  <c r="F87"/>
  <c r="E87"/>
  <c r="D87"/>
  <c r="U86"/>
  <c r="T86"/>
  <c r="S86"/>
  <c r="R86"/>
  <c r="Q86"/>
  <c r="P86"/>
  <c r="AL86" s="1"/>
  <c r="O86"/>
  <c r="N86"/>
  <c r="M86"/>
  <c r="L86"/>
  <c r="K86"/>
  <c r="J86"/>
  <c r="I86"/>
  <c r="H86"/>
  <c r="G86"/>
  <c r="F86"/>
  <c r="E86"/>
  <c r="D86"/>
  <c r="U85"/>
  <c r="T85"/>
  <c r="S85"/>
  <c r="R85"/>
  <c r="Q85"/>
  <c r="P85"/>
  <c r="AL85" s="1"/>
  <c r="O85"/>
  <c r="N85"/>
  <c r="M85"/>
  <c r="L85"/>
  <c r="K85"/>
  <c r="J85"/>
  <c r="I85"/>
  <c r="H85"/>
  <c r="G85"/>
  <c r="F85"/>
  <c r="E85"/>
  <c r="D85"/>
  <c r="U84"/>
  <c r="T84"/>
  <c r="S84"/>
  <c r="R84"/>
  <c r="Q84"/>
  <c r="P84"/>
  <c r="AL84" s="1"/>
  <c r="O84"/>
  <c r="N84"/>
  <c r="M84"/>
  <c r="L84"/>
  <c r="K84"/>
  <c r="J84"/>
  <c r="I84"/>
  <c r="H84"/>
  <c r="G84"/>
  <c r="F84"/>
  <c r="E84"/>
  <c r="D84"/>
  <c r="U83"/>
  <c r="T83"/>
  <c r="S83"/>
  <c r="R83"/>
  <c r="Q83"/>
  <c r="P83"/>
  <c r="AL83" s="1"/>
  <c r="O83"/>
  <c r="N83"/>
  <c r="M83"/>
  <c r="L83"/>
  <c r="K83"/>
  <c r="J83"/>
  <c r="I83"/>
  <c r="H83"/>
  <c r="G83"/>
  <c r="F83"/>
  <c r="E83"/>
  <c r="D83"/>
  <c r="U82"/>
  <c r="T82"/>
  <c r="S82"/>
  <c r="R82"/>
  <c r="Q82"/>
  <c r="P82"/>
  <c r="AL82" s="1"/>
  <c r="O82"/>
  <c r="N82"/>
  <c r="M82"/>
  <c r="L82"/>
  <c r="K82"/>
  <c r="J82"/>
  <c r="I82"/>
  <c r="H82"/>
  <c r="G82"/>
  <c r="F82"/>
  <c r="E82"/>
  <c r="D82"/>
  <c r="U81"/>
  <c r="T81"/>
  <c r="S81"/>
  <c r="R81"/>
  <c r="Q81"/>
  <c r="P81"/>
  <c r="AL81" s="1"/>
  <c r="O81"/>
  <c r="N81"/>
  <c r="M81"/>
  <c r="L81"/>
  <c r="K81"/>
  <c r="J81"/>
  <c r="I81"/>
  <c r="H81"/>
  <c r="G81"/>
  <c r="F81"/>
  <c r="E81"/>
  <c r="D81"/>
  <c r="U80"/>
  <c r="T80"/>
  <c r="S80"/>
  <c r="R80"/>
  <c r="Q80"/>
  <c r="P80"/>
  <c r="AL80" s="1"/>
  <c r="O80"/>
  <c r="N80"/>
  <c r="M80"/>
  <c r="L80"/>
  <c r="K80"/>
  <c r="J80"/>
  <c r="I80"/>
  <c r="H80"/>
  <c r="G80"/>
  <c r="F80"/>
  <c r="E80"/>
  <c r="D80"/>
  <c r="U79"/>
  <c r="U103" s="1"/>
  <c r="T79"/>
  <c r="T103" s="1"/>
  <c r="S79"/>
  <c r="S103" s="1"/>
  <c r="R79"/>
  <c r="R103" s="1"/>
  <c r="Q79"/>
  <c r="Q103" s="1"/>
  <c r="P79"/>
  <c r="O79"/>
  <c r="O103" s="1"/>
  <c r="N79"/>
  <c r="N103" s="1"/>
  <c r="M79"/>
  <c r="M103" s="1"/>
  <c r="L79"/>
  <c r="L103" s="1"/>
  <c r="K79"/>
  <c r="K103" s="1"/>
  <c r="J79"/>
  <c r="J103" s="1"/>
  <c r="I79"/>
  <c r="I103" s="1"/>
  <c r="H79"/>
  <c r="H103" s="1"/>
  <c r="G79"/>
  <c r="F79"/>
  <c r="F103" s="1"/>
  <c r="E79"/>
  <c r="E103" s="1"/>
  <c r="D79"/>
  <c r="D103" s="1"/>
  <c r="U77"/>
  <c r="T77"/>
  <c r="S77"/>
  <c r="R77"/>
  <c r="Q77"/>
  <c r="P77"/>
  <c r="AL77" s="1"/>
  <c r="O77"/>
  <c r="N77"/>
  <c r="M77"/>
  <c r="L77"/>
  <c r="K77"/>
  <c r="J77"/>
  <c r="I77"/>
  <c r="H77"/>
  <c r="G77"/>
  <c r="F77"/>
  <c r="E77"/>
  <c r="D77"/>
  <c r="U76"/>
  <c r="U78" s="1"/>
  <c r="T76"/>
  <c r="T78" s="1"/>
  <c r="S76"/>
  <c r="S78" s="1"/>
  <c r="R76"/>
  <c r="R78" s="1"/>
  <c r="Q76"/>
  <c r="Q78" s="1"/>
  <c r="P76"/>
  <c r="O76"/>
  <c r="O78" s="1"/>
  <c r="N76"/>
  <c r="N78" s="1"/>
  <c r="M76"/>
  <c r="M78" s="1"/>
  <c r="L76"/>
  <c r="L78" s="1"/>
  <c r="K76"/>
  <c r="K78" s="1"/>
  <c r="J76"/>
  <c r="J78" s="1"/>
  <c r="I76"/>
  <c r="I78" s="1"/>
  <c r="H76"/>
  <c r="H78" s="1"/>
  <c r="G76"/>
  <c r="F76"/>
  <c r="F78" s="1"/>
  <c r="E76"/>
  <c r="E78" s="1"/>
  <c r="D76"/>
  <c r="D78" s="1"/>
  <c r="U74"/>
  <c r="T74"/>
  <c r="S74"/>
  <c r="R74"/>
  <c r="Q74"/>
  <c r="P74"/>
  <c r="AL74" s="1"/>
  <c r="O74"/>
  <c r="N74"/>
  <c r="M74"/>
  <c r="L74"/>
  <c r="K74"/>
  <c r="J74"/>
  <c r="I74"/>
  <c r="H74"/>
  <c r="G74"/>
  <c r="F74"/>
  <c r="E74"/>
  <c r="D74"/>
  <c r="U73"/>
  <c r="T73"/>
  <c r="S73"/>
  <c r="R73"/>
  <c r="Q73"/>
  <c r="P73"/>
  <c r="AL73" s="1"/>
  <c r="O73"/>
  <c r="N73"/>
  <c r="M73"/>
  <c r="L73"/>
  <c r="K73"/>
  <c r="J73"/>
  <c r="I73"/>
  <c r="H73"/>
  <c r="G73"/>
  <c r="F73"/>
  <c r="E73"/>
  <c r="D73"/>
  <c r="U72"/>
  <c r="T72"/>
  <c r="S72"/>
  <c r="R72"/>
  <c r="Q72"/>
  <c r="P72"/>
  <c r="AL72" s="1"/>
  <c r="O72"/>
  <c r="N72"/>
  <c r="M72"/>
  <c r="L72"/>
  <c r="K72"/>
  <c r="J72"/>
  <c r="I72"/>
  <c r="H72"/>
  <c r="G72"/>
  <c r="F72"/>
  <c r="E72"/>
  <c r="D72"/>
  <c r="U71"/>
  <c r="T71"/>
  <c r="S71"/>
  <c r="R71"/>
  <c r="Q71"/>
  <c r="P71"/>
  <c r="AL71" s="1"/>
  <c r="O71"/>
  <c r="N71"/>
  <c r="M71"/>
  <c r="L71"/>
  <c r="K71"/>
  <c r="J71"/>
  <c r="I71"/>
  <c r="H71"/>
  <c r="G71"/>
  <c r="F71"/>
  <c r="E71"/>
  <c r="D71"/>
  <c r="U70"/>
  <c r="T70"/>
  <c r="S70"/>
  <c r="R70"/>
  <c r="Q70"/>
  <c r="P70"/>
  <c r="AL70" s="1"/>
  <c r="O70"/>
  <c r="N70"/>
  <c r="M70"/>
  <c r="L70"/>
  <c r="K70"/>
  <c r="J70"/>
  <c r="I70"/>
  <c r="H70"/>
  <c r="G70"/>
  <c r="F70"/>
  <c r="E70"/>
  <c r="D70"/>
  <c r="U69"/>
  <c r="T69"/>
  <c r="S69"/>
  <c r="R69"/>
  <c r="Q69"/>
  <c r="P69"/>
  <c r="AL69" s="1"/>
  <c r="O69"/>
  <c r="N69"/>
  <c r="M69"/>
  <c r="L69"/>
  <c r="K69"/>
  <c r="J69"/>
  <c r="I69"/>
  <c r="H69"/>
  <c r="D6" i="11" s="1"/>
  <c r="G69" i="6"/>
  <c r="F69"/>
  <c r="E69"/>
  <c r="D69"/>
  <c r="U68"/>
  <c r="T68"/>
  <c r="S68"/>
  <c r="R68"/>
  <c r="Q68"/>
  <c r="P68"/>
  <c r="AL68" s="1"/>
  <c r="O68"/>
  <c r="N68"/>
  <c r="M68"/>
  <c r="L68"/>
  <c r="K68"/>
  <c r="J68"/>
  <c r="I68"/>
  <c r="H68"/>
  <c r="G68"/>
  <c r="F68"/>
  <c r="E68"/>
  <c r="D68"/>
  <c r="U67"/>
  <c r="T67"/>
  <c r="S67"/>
  <c r="R67"/>
  <c r="Q67"/>
  <c r="P67"/>
  <c r="AL67" s="1"/>
  <c r="O67"/>
  <c r="N67"/>
  <c r="M67"/>
  <c r="L67"/>
  <c r="K67"/>
  <c r="J67"/>
  <c r="I67"/>
  <c r="H67"/>
  <c r="G67"/>
  <c r="F67"/>
  <c r="E67"/>
  <c r="D67"/>
  <c r="U66"/>
  <c r="T66"/>
  <c r="S66"/>
  <c r="R66"/>
  <c r="Q66"/>
  <c r="P66"/>
  <c r="AL66" s="1"/>
  <c r="O66"/>
  <c r="N66"/>
  <c r="M66"/>
  <c r="L66"/>
  <c r="K66"/>
  <c r="J66"/>
  <c r="I66"/>
  <c r="H66"/>
  <c r="G66"/>
  <c r="F66"/>
  <c r="E66"/>
  <c r="D66"/>
  <c r="U65"/>
  <c r="T65"/>
  <c r="S65"/>
  <c r="R65"/>
  <c r="Q65"/>
  <c r="P65"/>
  <c r="AL65" s="1"/>
  <c r="O65"/>
  <c r="N65"/>
  <c r="M65"/>
  <c r="L65"/>
  <c r="K65"/>
  <c r="J65"/>
  <c r="I65"/>
  <c r="H65"/>
  <c r="G65"/>
  <c r="F65"/>
  <c r="E65"/>
  <c r="D65"/>
  <c r="U64"/>
  <c r="T64"/>
  <c r="S64"/>
  <c r="R64"/>
  <c r="Q64"/>
  <c r="P64"/>
  <c r="AL64" s="1"/>
  <c r="O64"/>
  <c r="N64"/>
  <c r="M64"/>
  <c r="L64"/>
  <c r="K64"/>
  <c r="J64"/>
  <c r="I64"/>
  <c r="H64"/>
  <c r="G64"/>
  <c r="F64"/>
  <c r="E64"/>
  <c r="D64"/>
  <c r="U63"/>
  <c r="T63"/>
  <c r="S63"/>
  <c r="R63"/>
  <c r="Q63"/>
  <c r="P63"/>
  <c r="AL63" s="1"/>
  <c r="O63"/>
  <c r="N63"/>
  <c r="M63"/>
  <c r="L63"/>
  <c r="K63"/>
  <c r="J63"/>
  <c r="I63"/>
  <c r="H63"/>
  <c r="G63"/>
  <c r="F63"/>
  <c r="E63"/>
  <c r="D63"/>
  <c r="U61"/>
  <c r="T61"/>
  <c r="S61"/>
  <c r="R61"/>
  <c r="Q61"/>
  <c r="P61"/>
  <c r="AL61" s="1"/>
  <c r="O61"/>
  <c r="N61"/>
  <c r="M61"/>
  <c r="L61"/>
  <c r="K61"/>
  <c r="J61"/>
  <c r="I61"/>
  <c r="H61"/>
  <c r="G61"/>
  <c r="F61"/>
  <c r="E61"/>
  <c r="D61"/>
  <c r="U60"/>
  <c r="T60"/>
  <c r="S60"/>
  <c r="R60"/>
  <c r="Q60"/>
  <c r="P60"/>
  <c r="AL60" s="1"/>
  <c r="O60"/>
  <c r="N60"/>
  <c r="M60"/>
  <c r="L60"/>
  <c r="K60"/>
  <c r="J60"/>
  <c r="I60"/>
  <c r="H60"/>
  <c r="G60"/>
  <c r="F60"/>
  <c r="E60"/>
  <c r="D60"/>
  <c r="U59"/>
  <c r="T59"/>
  <c r="S59"/>
  <c r="R59"/>
  <c r="Q59"/>
  <c r="P59"/>
  <c r="AL59" s="1"/>
  <c r="O59"/>
  <c r="N59"/>
  <c r="M59"/>
  <c r="L59"/>
  <c r="K59"/>
  <c r="J59"/>
  <c r="I59"/>
  <c r="H59"/>
  <c r="G59"/>
  <c r="F59"/>
  <c r="E59"/>
  <c r="D59"/>
  <c r="U58"/>
  <c r="T58"/>
  <c r="S58"/>
  <c r="R58"/>
  <c r="Q58"/>
  <c r="P58"/>
  <c r="AL58" s="1"/>
  <c r="O58"/>
  <c r="N58"/>
  <c r="M58"/>
  <c r="L58"/>
  <c r="K58"/>
  <c r="J58"/>
  <c r="I58"/>
  <c r="H58"/>
  <c r="G58"/>
  <c r="F58"/>
  <c r="E58"/>
  <c r="D58"/>
  <c r="U57"/>
  <c r="U62" s="1"/>
  <c r="T57"/>
  <c r="T62" s="1"/>
  <c r="S57"/>
  <c r="S62" s="1"/>
  <c r="R57"/>
  <c r="R62" s="1"/>
  <c r="Q57"/>
  <c r="Q62" s="1"/>
  <c r="P57"/>
  <c r="O57"/>
  <c r="O62" s="1"/>
  <c r="N57"/>
  <c r="N62" s="1"/>
  <c r="M57"/>
  <c r="M62" s="1"/>
  <c r="L57"/>
  <c r="L62" s="1"/>
  <c r="K57"/>
  <c r="K62" s="1"/>
  <c r="J57"/>
  <c r="J62" s="1"/>
  <c r="I57"/>
  <c r="I62" s="1"/>
  <c r="H57"/>
  <c r="H62" s="1"/>
  <c r="G57"/>
  <c r="F57"/>
  <c r="F62" s="1"/>
  <c r="E57"/>
  <c r="E62" s="1"/>
  <c r="D57"/>
  <c r="D62" s="1"/>
  <c r="U56"/>
  <c r="T56"/>
  <c r="S56"/>
  <c r="R56"/>
  <c r="Q56"/>
  <c r="P56"/>
  <c r="AL56" s="1"/>
  <c r="O56"/>
  <c r="N56"/>
  <c r="M56"/>
  <c r="L56"/>
  <c r="K56"/>
  <c r="J56"/>
  <c r="I56"/>
  <c r="H56"/>
  <c r="G56"/>
  <c r="F56"/>
  <c r="E56"/>
  <c r="D56"/>
  <c r="U55"/>
  <c r="T55"/>
  <c r="S55"/>
  <c r="R55"/>
  <c r="Q55"/>
  <c r="P55"/>
  <c r="AL55" s="1"/>
  <c r="O55"/>
  <c r="N55"/>
  <c r="M55"/>
  <c r="L55"/>
  <c r="K55"/>
  <c r="J55"/>
  <c r="I55"/>
  <c r="H55"/>
  <c r="G55"/>
  <c r="F55"/>
  <c r="E55"/>
  <c r="D55"/>
  <c r="U54"/>
  <c r="T54"/>
  <c r="S54"/>
  <c r="R54"/>
  <c r="Q54"/>
  <c r="P54"/>
  <c r="AL54" s="1"/>
  <c r="O54"/>
  <c r="N54"/>
  <c r="M54"/>
  <c r="L54"/>
  <c r="K54"/>
  <c r="J54"/>
  <c r="I54"/>
  <c r="H54"/>
  <c r="G54"/>
  <c r="F54"/>
  <c r="E54"/>
  <c r="D54"/>
  <c r="U53"/>
  <c r="U75" s="1"/>
  <c r="T53"/>
  <c r="T75" s="1"/>
  <c r="S53"/>
  <c r="S75" s="1"/>
  <c r="R53"/>
  <c r="R75" s="1"/>
  <c r="Q53"/>
  <c r="Q75" s="1"/>
  <c r="P53"/>
  <c r="O53"/>
  <c r="O75" s="1"/>
  <c r="N53"/>
  <c r="N75" s="1"/>
  <c r="M53"/>
  <c r="M75" s="1"/>
  <c r="L53"/>
  <c r="L75" s="1"/>
  <c r="K53"/>
  <c r="K75" s="1"/>
  <c r="J53"/>
  <c r="J75" s="1"/>
  <c r="I53"/>
  <c r="I75" s="1"/>
  <c r="H53"/>
  <c r="H75" s="1"/>
  <c r="G53"/>
  <c r="F53"/>
  <c r="F75" s="1"/>
  <c r="E53"/>
  <c r="E75" s="1"/>
  <c r="D53"/>
  <c r="D75" s="1"/>
  <c r="U51"/>
  <c r="T51"/>
  <c r="S51"/>
  <c r="R51"/>
  <c r="Q51"/>
  <c r="P51"/>
  <c r="AL51" s="1"/>
  <c r="O51"/>
  <c r="N51"/>
  <c r="M51"/>
  <c r="L51"/>
  <c r="K51"/>
  <c r="J51"/>
  <c r="I51"/>
  <c r="H51"/>
  <c r="G51"/>
  <c r="F51"/>
  <c r="E51"/>
  <c r="D51"/>
  <c r="U50"/>
  <c r="T50"/>
  <c r="S50"/>
  <c r="R50"/>
  <c r="Q50"/>
  <c r="P50"/>
  <c r="AL50" s="1"/>
  <c r="O50"/>
  <c r="N50"/>
  <c r="M50"/>
  <c r="L50"/>
  <c r="K50"/>
  <c r="J50"/>
  <c r="I50"/>
  <c r="H50"/>
  <c r="G50"/>
  <c r="F50"/>
  <c r="E50"/>
  <c r="D50"/>
  <c r="U49"/>
  <c r="T49"/>
  <c r="S49"/>
  <c r="R49"/>
  <c r="Q49"/>
  <c r="P49"/>
  <c r="AL49" s="1"/>
  <c r="O49"/>
  <c r="N49"/>
  <c r="M49"/>
  <c r="L49"/>
  <c r="K49"/>
  <c r="J49"/>
  <c r="I49"/>
  <c r="H49"/>
  <c r="G49"/>
  <c r="F49"/>
  <c r="E49"/>
  <c r="D49"/>
  <c r="U48"/>
  <c r="T48"/>
  <c r="S48"/>
  <c r="R48"/>
  <c r="Q48"/>
  <c r="P48"/>
  <c r="AL48" s="1"/>
  <c r="O48"/>
  <c r="N48"/>
  <c r="M48"/>
  <c r="L48"/>
  <c r="K48"/>
  <c r="J48"/>
  <c r="I48"/>
  <c r="H48"/>
  <c r="G48"/>
  <c r="F48"/>
  <c r="E48"/>
  <c r="D48"/>
  <c r="U47"/>
  <c r="T47"/>
  <c r="S47"/>
  <c r="R47"/>
  <c r="Q47"/>
  <c r="P47"/>
  <c r="AL47" s="1"/>
  <c r="O47"/>
  <c r="N47"/>
  <c r="M47"/>
  <c r="L47"/>
  <c r="K47"/>
  <c r="J47"/>
  <c r="I47"/>
  <c r="H47"/>
  <c r="D5" i="11" s="1"/>
  <c r="G47" i="6"/>
  <c r="F47"/>
  <c r="E47"/>
  <c r="D47"/>
  <c r="U46"/>
  <c r="U52" s="1"/>
  <c r="T46"/>
  <c r="T52" s="1"/>
  <c r="S46"/>
  <c r="S52" s="1"/>
  <c r="R46"/>
  <c r="R52" s="1"/>
  <c r="Q46"/>
  <c r="Q52" s="1"/>
  <c r="P46"/>
  <c r="O46"/>
  <c r="O52" s="1"/>
  <c r="N46"/>
  <c r="N52" s="1"/>
  <c r="M46"/>
  <c r="M52" s="1"/>
  <c r="L46"/>
  <c r="L52" s="1"/>
  <c r="K46"/>
  <c r="K52" s="1"/>
  <c r="J46"/>
  <c r="J52" s="1"/>
  <c r="I46"/>
  <c r="I52" s="1"/>
  <c r="H46"/>
  <c r="H52" s="1"/>
  <c r="G46"/>
  <c r="F46"/>
  <c r="F52" s="1"/>
  <c r="E46"/>
  <c r="E52" s="1"/>
  <c r="D46"/>
  <c r="D52" s="1"/>
  <c r="U44"/>
  <c r="T44"/>
  <c r="S44"/>
  <c r="R44"/>
  <c r="Q44"/>
  <c r="P44"/>
  <c r="AL44" s="1"/>
  <c r="O44"/>
  <c r="N44"/>
  <c r="M44"/>
  <c r="L44"/>
  <c r="K44"/>
  <c r="J44"/>
  <c r="I44"/>
  <c r="H44"/>
  <c r="G44"/>
  <c r="F44"/>
  <c r="E44"/>
  <c r="D44"/>
  <c r="U43"/>
  <c r="T43"/>
  <c r="S43"/>
  <c r="R43"/>
  <c r="Q43"/>
  <c r="P43"/>
  <c r="AL43" s="1"/>
  <c r="O43"/>
  <c r="N43"/>
  <c r="M43"/>
  <c r="L43"/>
  <c r="K43"/>
  <c r="J43"/>
  <c r="I43"/>
  <c r="H43"/>
  <c r="G43"/>
  <c r="F43"/>
  <c r="E43"/>
  <c r="D43"/>
  <c r="U42"/>
  <c r="T42"/>
  <c r="S42"/>
  <c r="R42"/>
  <c r="Q42"/>
  <c r="P42"/>
  <c r="AL42" s="1"/>
  <c r="O42"/>
  <c r="N42"/>
  <c r="M42"/>
  <c r="L42"/>
  <c r="K42"/>
  <c r="J42"/>
  <c r="I42"/>
  <c r="H42"/>
  <c r="G42"/>
  <c r="F42"/>
  <c r="E42"/>
  <c r="D42"/>
  <c r="U26"/>
  <c r="U41" s="1"/>
  <c r="T26"/>
  <c r="S26"/>
  <c r="S41" s="1"/>
  <c r="R26"/>
  <c r="Q26"/>
  <c r="Q41" s="1"/>
  <c r="P26"/>
  <c r="AL26" s="1"/>
  <c r="O26"/>
  <c r="O41" s="1"/>
  <c r="N26"/>
  <c r="M26"/>
  <c r="M41" s="1"/>
  <c r="L26"/>
  <c r="L41" s="1"/>
  <c r="K26"/>
  <c r="K41" s="1"/>
  <c r="J26"/>
  <c r="I26"/>
  <c r="I41" s="1"/>
  <c r="H26"/>
  <c r="H41" s="1"/>
  <c r="G26"/>
  <c r="F26"/>
  <c r="E26"/>
  <c r="E41" s="1"/>
  <c r="D26"/>
  <c r="D41" s="1"/>
  <c r="U25"/>
  <c r="T25"/>
  <c r="S25"/>
  <c r="R25"/>
  <c r="Q25"/>
  <c r="P25"/>
  <c r="AL25" s="1"/>
  <c r="O25"/>
  <c r="N25"/>
  <c r="M25"/>
  <c r="L25"/>
  <c r="K25"/>
  <c r="J25"/>
  <c r="I25"/>
  <c r="H25"/>
  <c r="G25"/>
  <c r="F25"/>
  <c r="E25"/>
  <c r="D25"/>
  <c r="U23"/>
  <c r="T23"/>
  <c r="S23"/>
  <c r="R23"/>
  <c r="Q23"/>
  <c r="P23"/>
  <c r="AL23" s="1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AL22" s="1"/>
  <c r="O22"/>
  <c r="N22"/>
  <c r="M22"/>
  <c r="L22"/>
  <c r="K22"/>
  <c r="J22"/>
  <c r="I22"/>
  <c r="H22"/>
  <c r="G22"/>
  <c r="F22"/>
  <c r="E22"/>
  <c r="D22"/>
  <c r="U21"/>
  <c r="U24" s="1"/>
  <c r="T21"/>
  <c r="T24" s="1"/>
  <c r="S21"/>
  <c r="S24" s="1"/>
  <c r="R21"/>
  <c r="R24" s="1"/>
  <c r="Q21"/>
  <c r="Q24" s="1"/>
  <c r="P21"/>
  <c r="O21"/>
  <c r="O24" s="1"/>
  <c r="N21"/>
  <c r="N24" s="1"/>
  <c r="M21"/>
  <c r="M24" s="1"/>
  <c r="L21"/>
  <c r="L24" s="1"/>
  <c r="K21"/>
  <c r="K24" s="1"/>
  <c r="J21"/>
  <c r="J24" s="1"/>
  <c r="I21"/>
  <c r="I24" s="1"/>
  <c r="H21"/>
  <c r="H24" s="1"/>
  <c r="G21"/>
  <c r="F21"/>
  <c r="F24" s="1"/>
  <c r="E21"/>
  <c r="E24" s="1"/>
  <c r="D21"/>
  <c r="D24" s="1"/>
  <c r="U20"/>
  <c r="U45" s="1"/>
  <c r="T20"/>
  <c r="T45" s="1"/>
  <c r="S20"/>
  <c r="S45" s="1"/>
  <c r="R20"/>
  <c r="R45" s="1"/>
  <c r="Q20"/>
  <c r="Q45" s="1"/>
  <c r="P20"/>
  <c r="O20"/>
  <c r="O45" s="1"/>
  <c r="N20"/>
  <c r="N45" s="1"/>
  <c r="M20"/>
  <c r="M45" s="1"/>
  <c r="L20"/>
  <c r="L45" s="1"/>
  <c r="K20"/>
  <c r="K45" s="1"/>
  <c r="J20"/>
  <c r="J45" s="1"/>
  <c r="I20"/>
  <c r="I45" s="1"/>
  <c r="H20"/>
  <c r="H45" s="1"/>
  <c r="G20"/>
  <c r="F20"/>
  <c r="F45" s="1"/>
  <c r="E20"/>
  <c r="E45" s="1"/>
  <c r="D20"/>
  <c r="D45" s="1"/>
  <c r="U18"/>
  <c r="T18"/>
  <c r="S18"/>
  <c r="R18"/>
  <c r="Q18"/>
  <c r="P18"/>
  <c r="AL18" s="1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AL17" s="1"/>
  <c r="O17"/>
  <c r="N17"/>
  <c r="M17"/>
  <c r="L17"/>
  <c r="K17"/>
  <c r="J17"/>
  <c r="I17"/>
  <c r="H17"/>
  <c r="D7" i="11" s="1"/>
  <c r="G17" i="6"/>
  <c r="F17"/>
  <c r="E17"/>
  <c r="D17"/>
  <c r="U16"/>
  <c r="T16"/>
  <c r="S16"/>
  <c r="R16"/>
  <c r="Q16"/>
  <c r="P16"/>
  <c r="AL16" s="1"/>
  <c r="O16"/>
  <c r="N16"/>
  <c r="M16"/>
  <c r="L16"/>
  <c r="K16"/>
  <c r="J16"/>
  <c r="I16"/>
  <c r="H16"/>
  <c r="G16"/>
  <c r="F16"/>
  <c r="E16"/>
  <c r="D16"/>
  <c r="U15"/>
  <c r="T15"/>
  <c r="S15"/>
  <c r="R15"/>
  <c r="Q15"/>
  <c r="P15"/>
  <c r="AL15" s="1"/>
  <c r="O15"/>
  <c r="N15"/>
  <c r="M15"/>
  <c r="L15"/>
  <c r="K15"/>
  <c r="J15"/>
  <c r="I15"/>
  <c r="H15"/>
  <c r="G15"/>
  <c r="F15"/>
  <c r="E15"/>
  <c r="D15"/>
  <c r="U14"/>
  <c r="T14"/>
  <c r="S14"/>
  <c r="R14"/>
  <c r="Q14"/>
  <c r="P14"/>
  <c r="AL14" s="1"/>
  <c r="O14"/>
  <c r="N14"/>
  <c r="M14"/>
  <c r="L14"/>
  <c r="K14"/>
  <c r="J14"/>
  <c r="I14"/>
  <c r="H14"/>
  <c r="D4" i="11" s="1"/>
  <c r="G14" i="6"/>
  <c r="F14"/>
  <c r="E14"/>
  <c r="D14"/>
  <c r="U13"/>
  <c r="T13"/>
  <c r="S13"/>
  <c r="R13"/>
  <c r="Q13"/>
  <c r="P13"/>
  <c r="AL13" s="1"/>
  <c r="O13"/>
  <c r="N13"/>
  <c r="M13"/>
  <c r="L13"/>
  <c r="K13"/>
  <c r="J13"/>
  <c r="I13"/>
  <c r="H13"/>
  <c r="G13"/>
  <c r="F13"/>
  <c r="E13"/>
  <c r="D13"/>
  <c r="U12"/>
  <c r="T12"/>
  <c r="S12"/>
  <c r="R12"/>
  <c r="Q12"/>
  <c r="P12"/>
  <c r="AL12" s="1"/>
  <c r="O12"/>
  <c r="N12"/>
  <c r="M12"/>
  <c r="L12"/>
  <c r="K12"/>
  <c r="J12"/>
  <c r="I12"/>
  <c r="H12"/>
  <c r="G12"/>
  <c r="F12"/>
  <c r="E12"/>
  <c r="D12"/>
  <c r="U11"/>
  <c r="T11"/>
  <c r="S11"/>
  <c r="R11"/>
  <c r="Q11"/>
  <c r="P11"/>
  <c r="AL11" s="1"/>
  <c r="O11"/>
  <c r="N11"/>
  <c r="M11"/>
  <c r="L11"/>
  <c r="K11"/>
  <c r="J11"/>
  <c r="I11"/>
  <c r="H11"/>
  <c r="G11"/>
  <c r="F11"/>
  <c r="E11"/>
  <c r="D11"/>
  <c r="U10"/>
  <c r="U19" s="1"/>
  <c r="T10"/>
  <c r="T19" s="1"/>
  <c r="S10"/>
  <c r="S19" s="1"/>
  <c r="R10"/>
  <c r="R19" s="1"/>
  <c r="Q10"/>
  <c r="Q19" s="1"/>
  <c r="P10"/>
  <c r="O10"/>
  <c r="O19" s="1"/>
  <c r="N10"/>
  <c r="N19" s="1"/>
  <c r="M10"/>
  <c r="M19" s="1"/>
  <c r="L10"/>
  <c r="L19" s="1"/>
  <c r="K10"/>
  <c r="K19" s="1"/>
  <c r="J10"/>
  <c r="J19" s="1"/>
  <c r="I10"/>
  <c r="I19" s="1"/>
  <c r="H10"/>
  <c r="H19" s="1"/>
  <c r="D9" i="11" s="1"/>
  <c r="G10" i="6"/>
  <c r="F10"/>
  <c r="F19" s="1"/>
  <c r="E10"/>
  <c r="E19" s="1"/>
  <c r="D10"/>
  <c r="D19" s="1"/>
  <c r="U9"/>
  <c r="T9"/>
  <c r="S9"/>
  <c r="R9"/>
  <c r="Q9"/>
  <c r="P9"/>
  <c r="AL9" s="1"/>
  <c r="O9"/>
  <c r="N9"/>
  <c r="M9"/>
  <c r="L9"/>
  <c r="K9"/>
  <c r="J9"/>
  <c r="I9"/>
  <c r="H9"/>
  <c r="G9"/>
  <c r="F9"/>
  <c r="E9"/>
  <c r="D9"/>
  <c r="O290" i="5"/>
  <c r="N290"/>
  <c r="M290"/>
  <c r="L290"/>
  <c r="K290"/>
  <c r="J290"/>
  <c r="E14" i="11" s="1"/>
  <c r="I290" i="5"/>
  <c r="H290"/>
  <c r="G290"/>
  <c r="F290"/>
  <c r="E290"/>
  <c r="D290"/>
  <c r="O289"/>
  <c r="N289"/>
  <c r="M289"/>
  <c r="L289"/>
  <c r="K289"/>
  <c r="J289"/>
  <c r="I289"/>
  <c r="H289"/>
  <c r="G289"/>
  <c r="F289"/>
  <c r="E289"/>
  <c r="D289"/>
  <c r="O288"/>
  <c r="N288"/>
  <c r="M288"/>
  <c r="L288"/>
  <c r="K288"/>
  <c r="J288"/>
  <c r="I288"/>
  <c r="H288"/>
  <c r="G288"/>
  <c r="F288"/>
  <c r="E288"/>
  <c r="D288"/>
  <c r="O287"/>
  <c r="N287"/>
  <c r="M287"/>
  <c r="L287"/>
  <c r="K287"/>
  <c r="J287"/>
  <c r="I287"/>
  <c r="H287"/>
  <c r="G287"/>
  <c r="F287"/>
  <c r="E287"/>
  <c r="D287"/>
  <c r="O286"/>
  <c r="N286"/>
  <c r="M286"/>
  <c r="L286"/>
  <c r="K286"/>
  <c r="J286"/>
  <c r="I286"/>
  <c r="H286"/>
  <c r="G286"/>
  <c r="F286"/>
  <c r="E286"/>
  <c r="D286"/>
  <c r="O285"/>
  <c r="N285"/>
  <c r="M285"/>
  <c r="L285"/>
  <c r="K285"/>
  <c r="J285"/>
  <c r="I285"/>
  <c r="H285"/>
  <c r="G285"/>
  <c r="F285"/>
  <c r="E285"/>
  <c r="D285"/>
  <c r="O284"/>
  <c r="N284"/>
  <c r="M284"/>
  <c r="L284"/>
  <c r="K284"/>
  <c r="J284"/>
  <c r="I284"/>
  <c r="H284"/>
  <c r="G284"/>
  <c r="F284"/>
  <c r="E284"/>
  <c r="D284"/>
  <c r="O283"/>
  <c r="N283"/>
  <c r="M283"/>
  <c r="L283"/>
  <c r="K283"/>
  <c r="J283"/>
  <c r="I283"/>
  <c r="H283"/>
  <c r="G283"/>
  <c r="F283"/>
  <c r="E283"/>
  <c r="D283"/>
  <c r="O282"/>
  <c r="N282"/>
  <c r="M282"/>
  <c r="L282"/>
  <c r="K282"/>
  <c r="J282"/>
  <c r="I282"/>
  <c r="H282"/>
  <c r="G282"/>
  <c r="F282"/>
  <c r="E282"/>
  <c r="D282"/>
  <c r="O280"/>
  <c r="N280"/>
  <c r="M280"/>
  <c r="L280"/>
  <c r="K280"/>
  <c r="J280"/>
  <c r="I280"/>
  <c r="H280"/>
  <c r="G280"/>
  <c r="F280"/>
  <c r="E280"/>
  <c r="D280"/>
  <c r="O279"/>
  <c r="N279"/>
  <c r="M279"/>
  <c r="L279"/>
  <c r="K279"/>
  <c r="J279"/>
  <c r="I279"/>
  <c r="H279"/>
  <c r="G279"/>
  <c r="F279"/>
  <c r="E279"/>
  <c r="D279"/>
  <c r="O278"/>
  <c r="N278"/>
  <c r="M278"/>
  <c r="L278"/>
  <c r="K278"/>
  <c r="J278"/>
  <c r="I278"/>
  <c r="H278"/>
  <c r="G278"/>
  <c r="F278"/>
  <c r="E278"/>
  <c r="D278"/>
  <c r="O277"/>
  <c r="N277"/>
  <c r="M277"/>
  <c r="L277"/>
  <c r="K277"/>
  <c r="J277"/>
  <c r="I277"/>
  <c r="H277"/>
  <c r="G277"/>
  <c r="F277"/>
  <c r="E277"/>
  <c r="D277"/>
  <c r="O276"/>
  <c r="N276"/>
  <c r="M276"/>
  <c r="L276"/>
  <c r="K276"/>
  <c r="J276"/>
  <c r="I276"/>
  <c r="H276"/>
  <c r="G276"/>
  <c r="F276"/>
  <c r="E276"/>
  <c r="D276"/>
  <c r="O275"/>
  <c r="N275"/>
  <c r="M275"/>
  <c r="L275"/>
  <c r="K275"/>
  <c r="J275"/>
  <c r="I275"/>
  <c r="H275"/>
  <c r="G275"/>
  <c r="F275"/>
  <c r="E275"/>
  <c r="D275"/>
  <c r="O274"/>
  <c r="N274"/>
  <c r="M274"/>
  <c r="L274"/>
  <c r="K274"/>
  <c r="J274"/>
  <c r="I274"/>
  <c r="H274"/>
  <c r="G274"/>
  <c r="F274"/>
  <c r="E274"/>
  <c r="D274"/>
  <c r="O273"/>
  <c r="N273"/>
  <c r="M273"/>
  <c r="L273"/>
  <c r="K273"/>
  <c r="J273"/>
  <c r="I273"/>
  <c r="H273"/>
  <c r="G273"/>
  <c r="F273"/>
  <c r="E273"/>
  <c r="D273"/>
  <c r="O272"/>
  <c r="N272"/>
  <c r="M272"/>
  <c r="L272"/>
  <c r="K272"/>
  <c r="J272"/>
  <c r="I272"/>
  <c r="H272"/>
  <c r="G272"/>
  <c r="F272"/>
  <c r="E272"/>
  <c r="D272"/>
  <c r="O271"/>
  <c r="O281" s="1"/>
  <c r="N271"/>
  <c r="N281" s="1"/>
  <c r="M271"/>
  <c r="M281" s="1"/>
  <c r="L271"/>
  <c r="L281" s="1"/>
  <c r="K271"/>
  <c r="J271"/>
  <c r="J281" s="1"/>
  <c r="I271"/>
  <c r="I281" s="1"/>
  <c r="H271"/>
  <c r="G271"/>
  <c r="F271"/>
  <c r="F281" s="1"/>
  <c r="E271"/>
  <c r="D271"/>
  <c r="D281" s="1"/>
  <c r="O270"/>
  <c r="O291" s="1"/>
  <c r="N270"/>
  <c r="N291" s="1"/>
  <c r="M270"/>
  <c r="M291" s="1"/>
  <c r="L270"/>
  <c r="L291" s="1"/>
  <c r="K270"/>
  <c r="J270"/>
  <c r="I270"/>
  <c r="I291" s="1"/>
  <c r="H270"/>
  <c r="G270"/>
  <c r="G291" s="1"/>
  <c r="F270"/>
  <c r="F291" s="1"/>
  <c r="E270"/>
  <c r="E291" s="1"/>
  <c r="D270"/>
  <c r="D291" s="1"/>
  <c r="O268"/>
  <c r="N268"/>
  <c r="M268"/>
  <c r="L268"/>
  <c r="K268"/>
  <c r="J268"/>
  <c r="I268"/>
  <c r="H268"/>
  <c r="G268"/>
  <c r="F268"/>
  <c r="E268"/>
  <c r="D268"/>
  <c r="O267"/>
  <c r="N267"/>
  <c r="M267"/>
  <c r="L267"/>
  <c r="K267"/>
  <c r="J267"/>
  <c r="I267"/>
  <c r="H267"/>
  <c r="G267"/>
  <c r="F267"/>
  <c r="E267"/>
  <c r="D267"/>
  <c r="O266"/>
  <c r="N266"/>
  <c r="M266"/>
  <c r="L266"/>
  <c r="K266"/>
  <c r="J266"/>
  <c r="I266"/>
  <c r="H266"/>
  <c r="G266"/>
  <c r="F266"/>
  <c r="E266"/>
  <c r="D266"/>
  <c r="O265"/>
  <c r="N265"/>
  <c r="M265"/>
  <c r="L265"/>
  <c r="K265"/>
  <c r="J265"/>
  <c r="I265"/>
  <c r="H265"/>
  <c r="G265"/>
  <c r="F265"/>
  <c r="E265"/>
  <c r="D265"/>
  <c r="O264"/>
  <c r="N264"/>
  <c r="M264"/>
  <c r="L264"/>
  <c r="K264"/>
  <c r="J264"/>
  <c r="I264"/>
  <c r="H264"/>
  <c r="G264"/>
  <c r="F264"/>
  <c r="E264"/>
  <c r="D264"/>
  <c r="O263"/>
  <c r="N263"/>
  <c r="M263"/>
  <c r="L263"/>
  <c r="K263"/>
  <c r="J263"/>
  <c r="I263"/>
  <c r="H263"/>
  <c r="G263"/>
  <c r="F263"/>
  <c r="E263"/>
  <c r="D263"/>
  <c r="O262"/>
  <c r="N262"/>
  <c r="M262"/>
  <c r="L262"/>
  <c r="K262"/>
  <c r="J262"/>
  <c r="I262"/>
  <c r="H262"/>
  <c r="G262"/>
  <c r="F262"/>
  <c r="E262"/>
  <c r="D262"/>
  <c r="O261"/>
  <c r="N261"/>
  <c r="M261"/>
  <c r="L261"/>
  <c r="K261"/>
  <c r="J261"/>
  <c r="I261"/>
  <c r="H261"/>
  <c r="G261"/>
  <c r="F261"/>
  <c r="E261"/>
  <c r="D261"/>
  <c r="O260"/>
  <c r="N260"/>
  <c r="M260"/>
  <c r="L260"/>
  <c r="K260"/>
  <c r="J260"/>
  <c r="I260"/>
  <c r="H260"/>
  <c r="G260"/>
  <c r="F260"/>
  <c r="E260"/>
  <c r="D260"/>
  <c r="O259"/>
  <c r="N259"/>
  <c r="M259"/>
  <c r="L259"/>
  <c r="K259"/>
  <c r="J259"/>
  <c r="I259"/>
  <c r="H259"/>
  <c r="G259"/>
  <c r="F259"/>
  <c r="E259"/>
  <c r="D259"/>
  <c r="O258"/>
  <c r="O269" s="1"/>
  <c r="N258"/>
  <c r="N269" s="1"/>
  <c r="M258"/>
  <c r="M269" s="1"/>
  <c r="L258"/>
  <c r="L269" s="1"/>
  <c r="K258"/>
  <c r="J258"/>
  <c r="J269" s="1"/>
  <c r="I258"/>
  <c r="I269" s="1"/>
  <c r="H258"/>
  <c r="G258"/>
  <c r="F258"/>
  <c r="F269" s="1"/>
  <c r="E258"/>
  <c r="D258"/>
  <c r="D269" s="1"/>
  <c r="O257"/>
  <c r="N257"/>
  <c r="M257"/>
  <c r="L257"/>
  <c r="K257"/>
  <c r="J257"/>
  <c r="I257"/>
  <c r="H257"/>
  <c r="G257"/>
  <c r="F257"/>
  <c r="E257"/>
  <c r="D257"/>
  <c r="O256"/>
  <c r="N256"/>
  <c r="M256"/>
  <c r="L256"/>
  <c r="K256"/>
  <c r="J256"/>
  <c r="I256"/>
  <c r="H256"/>
  <c r="G256"/>
  <c r="F256"/>
  <c r="E256"/>
  <c r="D256"/>
  <c r="O254"/>
  <c r="N254"/>
  <c r="M254"/>
  <c r="L254"/>
  <c r="K254"/>
  <c r="J254"/>
  <c r="I254"/>
  <c r="H254"/>
  <c r="G254"/>
  <c r="F254"/>
  <c r="E254"/>
  <c r="D254"/>
  <c r="O253"/>
  <c r="N253"/>
  <c r="M253"/>
  <c r="L253"/>
  <c r="K253"/>
  <c r="J253"/>
  <c r="I253"/>
  <c r="H253"/>
  <c r="G253"/>
  <c r="F253"/>
  <c r="E253"/>
  <c r="D253"/>
  <c r="O252"/>
  <c r="N252"/>
  <c r="M252"/>
  <c r="L252"/>
  <c r="K252"/>
  <c r="J252"/>
  <c r="I252"/>
  <c r="H252"/>
  <c r="G252"/>
  <c r="F252"/>
  <c r="E252"/>
  <c r="D252"/>
  <c r="O251"/>
  <c r="N251"/>
  <c r="M251"/>
  <c r="L251"/>
  <c r="K251"/>
  <c r="J251"/>
  <c r="I251"/>
  <c r="H251"/>
  <c r="G251"/>
  <c r="F251"/>
  <c r="E251"/>
  <c r="D251"/>
  <c r="O250"/>
  <c r="N250"/>
  <c r="M250"/>
  <c r="L250"/>
  <c r="K250"/>
  <c r="J250"/>
  <c r="I250"/>
  <c r="H250"/>
  <c r="G250"/>
  <c r="F250"/>
  <c r="E250"/>
  <c r="D250"/>
  <c r="O249"/>
  <c r="N249"/>
  <c r="M249"/>
  <c r="L249"/>
  <c r="K249"/>
  <c r="J249"/>
  <c r="I249"/>
  <c r="H249"/>
  <c r="G249"/>
  <c r="F249"/>
  <c r="E249"/>
  <c r="D249"/>
  <c r="O248"/>
  <c r="N248"/>
  <c r="M248"/>
  <c r="L248"/>
  <c r="K248"/>
  <c r="J248"/>
  <c r="I248"/>
  <c r="H248"/>
  <c r="G248"/>
  <c r="F248"/>
  <c r="E248"/>
  <c r="D248"/>
  <c r="O247"/>
  <c r="N247"/>
  <c r="M247"/>
  <c r="L247"/>
  <c r="K247"/>
  <c r="J247"/>
  <c r="I247"/>
  <c r="H247"/>
  <c r="G247"/>
  <c r="F247"/>
  <c r="E247"/>
  <c r="D247"/>
  <c r="O246"/>
  <c r="N246"/>
  <c r="M246"/>
  <c r="L246"/>
  <c r="K246"/>
  <c r="J246"/>
  <c r="I246"/>
  <c r="H246"/>
  <c r="G246"/>
  <c r="F246"/>
  <c r="E246"/>
  <c r="D246"/>
  <c r="O245"/>
  <c r="N245"/>
  <c r="M245"/>
  <c r="L245"/>
  <c r="K245"/>
  <c r="J245"/>
  <c r="I245"/>
  <c r="H245"/>
  <c r="G245"/>
  <c r="F245"/>
  <c r="E245"/>
  <c r="D245"/>
  <c r="O244"/>
  <c r="N244"/>
  <c r="M244"/>
  <c r="L244"/>
  <c r="K244"/>
  <c r="J244"/>
  <c r="E13" i="11" s="1"/>
  <c r="I244" i="5"/>
  <c r="H244"/>
  <c r="G244"/>
  <c r="F244"/>
  <c r="E244"/>
  <c r="D244"/>
  <c r="O243"/>
  <c r="N243"/>
  <c r="M243"/>
  <c r="L243"/>
  <c r="K243"/>
  <c r="J243"/>
  <c r="I243"/>
  <c r="H243"/>
  <c r="G243"/>
  <c r="F243"/>
  <c r="E243"/>
  <c r="D243"/>
  <c r="O242"/>
  <c r="O255" s="1"/>
  <c r="N242"/>
  <c r="N255" s="1"/>
  <c r="M242"/>
  <c r="M255" s="1"/>
  <c r="L242"/>
  <c r="L255" s="1"/>
  <c r="K242"/>
  <c r="J242"/>
  <c r="J255" s="1"/>
  <c r="I242"/>
  <c r="I255" s="1"/>
  <c r="H242"/>
  <c r="G242"/>
  <c r="F242"/>
  <c r="F255" s="1"/>
  <c r="E242"/>
  <c r="D242"/>
  <c r="D255" s="1"/>
  <c r="O240"/>
  <c r="N240"/>
  <c r="M240"/>
  <c r="L240"/>
  <c r="K240"/>
  <c r="J240"/>
  <c r="I240"/>
  <c r="H240"/>
  <c r="G240"/>
  <c r="F240"/>
  <c r="E240"/>
  <c r="D240"/>
  <c r="O239"/>
  <c r="N239"/>
  <c r="M239"/>
  <c r="L239"/>
  <c r="K239"/>
  <c r="J239"/>
  <c r="I239"/>
  <c r="H239"/>
  <c r="G239"/>
  <c r="F239"/>
  <c r="E239"/>
  <c r="D239"/>
  <c r="O238"/>
  <c r="N238"/>
  <c r="M238"/>
  <c r="L238"/>
  <c r="K238"/>
  <c r="J238"/>
  <c r="I238"/>
  <c r="H238"/>
  <c r="G238"/>
  <c r="F238"/>
  <c r="E238"/>
  <c r="D238"/>
  <c r="O237"/>
  <c r="N237"/>
  <c r="M237"/>
  <c r="L237"/>
  <c r="K237"/>
  <c r="J237"/>
  <c r="I237"/>
  <c r="H237"/>
  <c r="G237"/>
  <c r="F237"/>
  <c r="E237"/>
  <c r="D237"/>
  <c r="O236"/>
  <c r="N236"/>
  <c r="M236"/>
  <c r="L236"/>
  <c r="K236"/>
  <c r="J236"/>
  <c r="I236"/>
  <c r="H236"/>
  <c r="G236"/>
  <c r="F236"/>
  <c r="E236"/>
  <c r="D236"/>
  <c r="O235"/>
  <c r="N235"/>
  <c r="M235"/>
  <c r="L235"/>
  <c r="K235"/>
  <c r="J235"/>
  <c r="I235"/>
  <c r="H235"/>
  <c r="G235"/>
  <c r="F235"/>
  <c r="E235"/>
  <c r="D235"/>
  <c r="O234"/>
  <c r="N234"/>
  <c r="M234"/>
  <c r="L234"/>
  <c r="K234"/>
  <c r="J234"/>
  <c r="I234"/>
  <c r="H234"/>
  <c r="G234"/>
  <c r="F234"/>
  <c r="E234"/>
  <c r="D234"/>
  <c r="O233"/>
  <c r="N233"/>
  <c r="M233"/>
  <c r="L233"/>
  <c r="K233"/>
  <c r="J233"/>
  <c r="I233"/>
  <c r="H233"/>
  <c r="G233"/>
  <c r="F233"/>
  <c r="E233"/>
  <c r="D233"/>
  <c r="O232"/>
  <c r="N232"/>
  <c r="M232"/>
  <c r="L232"/>
  <c r="K232"/>
  <c r="J232"/>
  <c r="I232"/>
  <c r="H232"/>
  <c r="G232"/>
  <c r="F232"/>
  <c r="E232"/>
  <c r="D232"/>
  <c r="O230"/>
  <c r="N230"/>
  <c r="M230"/>
  <c r="L230"/>
  <c r="K230"/>
  <c r="J230"/>
  <c r="I230"/>
  <c r="H230"/>
  <c r="G230"/>
  <c r="F230"/>
  <c r="E230"/>
  <c r="D230"/>
  <c r="O229"/>
  <c r="N229"/>
  <c r="M229"/>
  <c r="L229"/>
  <c r="K229"/>
  <c r="J229"/>
  <c r="I229"/>
  <c r="H229"/>
  <c r="G229"/>
  <c r="F229"/>
  <c r="E229"/>
  <c r="D229"/>
  <c r="O228"/>
  <c r="N228"/>
  <c r="M228"/>
  <c r="L228"/>
  <c r="K228"/>
  <c r="J228"/>
  <c r="I228"/>
  <c r="H228"/>
  <c r="G228"/>
  <c r="F228"/>
  <c r="E228"/>
  <c r="D228"/>
  <c r="O227"/>
  <c r="N227"/>
  <c r="M227"/>
  <c r="L227"/>
  <c r="K227"/>
  <c r="J227"/>
  <c r="I227"/>
  <c r="H227"/>
  <c r="G227"/>
  <c r="F227"/>
  <c r="E227"/>
  <c r="D227"/>
  <c r="O226"/>
  <c r="O231" s="1"/>
  <c r="N226"/>
  <c r="N231" s="1"/>
  <c r="M226"/>
  <c r="M231" s="1"/>
  <c r="L226"/>
  <c r="L231" s="1"/>
  <c r="K226"/>
  <c r="J226"/>
  <c r="J231" s="1"/>
  <c r="I226"/>
  <c r="I231" s="1"/>
  <c r="H226"/>
  <c r="G226"/>
  <c r="G231" s="1"/>
  <c r="F226"/>
  <c r="F231" s="1"/>
  <c r="E226"/>
  <c r="D226"/>
  <c r="D231" s="1"/>
  <c r="O225"/>
  <c r="O241" s="1"/>
  <c r="N225"/>
  <c r="N241" s="1"/>
  <c r="M225"/>
  <c r="M241" s="1"/>
  <c r="L225"/>
  <c r="L241" s="1"/>
  <c r="K225"/>
  <c r="J225"/>
  <c r="J241" s="1"/>
  <c r="I225"/>
  <c r="I241" s="1"/>
  <c r="H225"/>
  <c r="G225"/>
  <c r="G241" s="1"/>
  <c r="F225"/>
  <c r="F241" s="1"/>
  <c r="E225"/>
  <c r="E241" s="1"/>
  <c r="D225"/>
  <c r="D241" s="1"/>
  <c r="O223"/>
  <c r="N223"/>
  <c r="M223"/>
  <c r="L223"/>
  <c r="K223"/>
  <c r="J223"/>
  <c r="I223"/>
  <c r="H223"/>
  <c r="G223"/>
  <c r="F223"/>
  <c r="E223"/>
  <c r="D223"/>
  <c r="O222"/>
  <c r="N222"/>
  <c r="M222"/>
  <c r="L222"/>
  <c r="K222"/>
  <c r="J222"/>
  <c r="I222"/>
  <c r="H222"/>
  <c r="G222"/>
  <c r="F222"/>
  <c r="E222"/>
  <c r="D222"/>
  <c r="O221"/>
  <c r="N221"/>
  <c r="M221"/>
  <c r="L221"/>
  <c r="K221"/>
  <c r="J221"/>
  <c r="I221"/>
  <c r="H221"/>
  <c r="G221"/>
  <c r="F221"/>
  <c r="E221"/>
  <c r="D221"/>
  <c r="O220"/>
  <c r="N220"/>
  <c r="M220"/>
  <c r="L220"/>
  <c r="K220"/>
  <c r="J220"/>
  <c r="I220"/>
  <c r="H220"/>
  <c r="G220"/>
  <c r="F220"/>
  <c r="E220"/>
  <c r="D220"/>
  <c r="O219"/>
  <c r="N219"/>
  <c r="M219"/>
  <c r="L219"/>
  <c r="K219"/>
  <c r="J219"/>
  <c r="I219"/>
  <c r="H219"/>
  <c r="G219"/>
  <c r="F219"/>
  <c r="E219"/>
  <c r="D219"/>
  <c r="O218"/>
  <c r="N218"/>
  <c r="M218"/>
  <c r="L218"/>
  <c r="K218"/>
  <c r="J218"/>
  <c r="I218"/>
  <c r="H218"/>
  <c r="G218"/>
  <c r="F218"/>
  <c r="E218"/>
  <c r="D218"/>
  <c r="O217"/>
  <c r="N217"/>
  <c r="M217"/>
  <c r="L217"/>
  <c r="K217"/>
  <c r="J217"/>
  <c r="I217"/>
  <c r="H217"/>
  <c r="G217"/>
  <c r="F217"/>
  <c r="E217"/>
  <c r="D217"/>
  <c r="O216"/>
  <c r="N216"/>
  <c r="M216"/>
  <c r="L216"/>
  <c r="K216"/>
  <c r="J216"/>
  <c r="I216"/>
  <c r="H216"/>
  <c r="G216"/>
  <c r="F216"/>
  <c r="E216"/>
  <c r="D216"/>
  <c r="O215"/>
  <c r="O224" s="1"/>
  <c r="N215"/>
  <c r="N224" s="1"/>
  <c r="M215"/>
  <c r="M224" s="1"/>
  <c r="L215"/>
  <c r="L224" s="1"/>
  <c r="K215"/>
  <c r="J215"/>
  <c r="I215"/>
  <c r="I224" s="1"/>
  <c r="H215"/>
  <c r="G215"/>
  <c r="G224" s="1"/>
  <c r="F215"/>
  <c r="F224" s="1"/>
  <c r="E215"/>
  <c r="D215"/>
  <c r="D224" s="1"/>
  <c r="O213"/>
  <c r="N213"/>
  <c r="M213"/>
  <c r="L213"/>
  <c r="K213"/>
  <c r="J213"/>
  <c r="I213"/>
  <c r="H213"/>
  <c r="G213"/>
  <c r="F213"/>
  <c r="E213"/>
  <c r="D213"/>
  <c r="O212"/>
  <c r="N212"/>
  <c r="M212"/>
  <c r="L212"/>
  <c r="K212"/>
  <c r="J212"/>
  <c r="I212"/>
  <c r="H212"/>
  <c r="G212"/>
  <c r="F212"/>
  <c r="E212"/>
  <c r="D212"/>
  <c r="O211"/>
  <c r="N211"/>
  <c r="M211"/>
  <c r="L211"/>
  <c r="K211"/>
  <c r="J211"/>
  <c r="I211"/>
  <c r="H211"/>
  <c r="G211"/>
  <c r="F211"/>
  <c r="E211"/>
  <c r="D211"/>
  <c r="O210"/>
  <c r="N210"/>
  <c r="M210"/>
  <c r="L210"/>
  <c r="K210"/>
  <c r="J210"/>
  <c r="I210"/>
  <c r="H210"/>
  <c r="G210"/>
  <c r="F210"/>
  <c r="E210"/>
  <c r="D210"/>
  <c r="O209"/>
  <c r="N209"/>
  <c r="M209"/>
  <c r="L209"/>
  <c r="K209"/>
  <c r="J209"/>
  <c r="I209"/>
  <c r="H209"/>
  <c r="G209"/>
  <c r="F209"/>
  <c r="E209"/>
  <c r="D209"/>
  <c r="O208"/>
  <c r="N208"/>
  <c r="M208"/>
  <c r="L208"/>
  <c r="K208"/>
  <c r="J208"/>
  <c r="I208"/>
  <c r="H208"/>
  <c r="G208"/>
  <c r="F208"/>
  <c r="E208"/>
  <c r="D208"/>
  <c r="O206"/>
  <c r="N206"/>
  <c r="M206"/>
  <c r="L206"/>
  <c r="K206"/>
  <c r="J206"/>
  <c r="I206"/>
  <c r="H206"/>
  <c r="G206"/>
  <c r="F206"/>
  <c r="E206"/>
  <c r="D206"/>
  <c r="O205"/>
  <c r="N205"/>
  <c r="M205"/>
  <c r="L205"/>
  <c r="K205"/>
  <c r="J205"/>
  <c r="I205"/>
  <c r="H205"/>
  <c r="G205"/>
  <c r="F205"/>
  <c r="E205"/>
  <c r="D205"/>
  <c r="O204"/>
  <c r="N204"/>
  <c r="M204"/>
  <c r="L204"/>
  <c r="K204"/>
  <c r="J204"/>
  <c r="I204"/>
  <c r="H204"/>
  <c r="G204"/>
  <c r="F204"/>
  <c r="E204"/>
  <c r="D204"/>
  <c r="O203"/>
  <c r="N203"/>
  <c r="M203"/>
  <c r="L203"/>
  <c r="K203"/>
  <c r="J203"/>
  <c r="I203"/>
  <c r="H203"/>
  <c r="G203"/>
  <c r="F203"/>
  <c r="E203"/>
  <c r="D203"/>
  <c r="O202"/>
  <c r="N202"/>
  <c r="M202"/>
  <c r="L202"/>
  <c r="K202"/>
  <c r="J202"/>
  <c r="I202"/>
  <c r="H202"/>
  <c r="G202"/>
  <c r="F202"/>
  <c r="E202"/>
  <c r="D202"/>
  <c r="O201"/>
  <c r="O207" s="1"/>
  <c r="N201"/>
  <c r="N207" s="1"/>
  <c r="M201"/>
  <c r="M207" s="1"/>
  <c r="L201"/>
  <c r="L207" s="1"/>
  <c r="K201"/>
  <c r="J201"/>
  <c r="J207" s="1"/>
  <c r="I201"/>
  <c r="I207" s="1"/>
  <c r="H201"/>
  <c r="G201"/>
  <c r="G207" s="1"/>
  <c r="F201"/>
  <c r="F207" s="1"/>
  <c r="E201"/>
  <c r="D201"/>
  <c r="D207" s="1"/>
  <c r="O200"/>
  <c r="N200"/>
  <c r="M200"/>
  <c r="L200"/>
  <c r="K200"/>
  <c r="J200"/>
  <c r="I200"/>
  <c r="H200"/>
  <c r="G200"/>
  <c r="F200"/>
  <c r="E200"/>
  <c r="D200"/>
  <c r="O199"/>
  <c r="N199"/>
  <c r="M199"/>
  <c r="L199"/>
  <c r="K199"/>
  <c r="J199"/>
  <c r="I199"/>
  <c r="H199"/>
  <c r="G199"/>
  <c r="F199"/>
  <c r="E199"/>
  <c r="D199"/>
  <c r="O198"/>
  <c r="N198"/>
  <c r="M198"/>
  <c r="L198"/>
  <c r="K198"/>
  <c r="J198"/>
  <c r="I198"/>
  <c r="H198"/>
  <c r="G198"/>
  <c r="F198"/>
  <c r="E198"/>
  <c r="D198"/>
  <c r="O197"/>
  <c r="N197"/>
  <c r="M197"/>
  <c r="L197"/>
  <c r="K197"/>
  <c r="J197"/>
  <c r="I197"/>
  <c r="H197"/>
  <c r="G197"/>
  <c r="F197"/>
  <c r="E197"/>
  <c r="D197"/>
  <c r="O196"/>
  <c r="N196"/>
  <c r="M196"/>
  <c r="L196"/>
  <c r="K196"/>
  <c r="J196"/>
  <c r="E8" i="11" s="1"/>
  <c r="I196" i="5"/>
  <c r="H196"/>
  <c r="G196"/>
  <c r="F196"/>
  <c r="E196"/>
  <c r="D196"/>
  <c r="O195"/>
  <c r="N195"/>
  <c r="M195"/>
  <c r="L195"/>
  <c r="K195"/>
  <c r="J195"/>
  <c r="I195"/>
  <c r="H195"/>
  <c r="G195"/>
  <c r="F195"/>
  <c r="E195"/>
  <c r="D195"/>
  <c r="O194"/>
  <c r="O214" s="1"/>
  <c r="N194"/>
  <c r="N214" s="1"/>
  <c r="M194"/>
  <c r="M214" s="1"/>
  <c r="L194"/>
  <c r="L214" s="1"/>
  <c r="K194"/>
  <c r="J194"/>
  <c r="J214" s="1"/>
  <c r="I194"/>
  <c r="I214" s="1"/>
  <c r="H194"/>
  <c r="G194"/>
  <c r="G214" s="1"/>
  <c r="F194"/>
  <c r="F214" s="1"/>
  <c r="E194"/>
  <c r="E214" s="1"/>
  <c r="D194"/>
  <c r="D214" s="1"/>
  <c r="O192"/>
  <c r="N192"/>
  <c r="M192"/>
  <c r="L192"/>
  <c r="K192"/>
  <c r="J192"/>
  <c r="I192"/>
  <c r="H192"/>
  <c r="G192"/>
  <c r="F192"/>
  <c r="E192"/>
  <c r="D192"/>
  <c r="O191"/>
  <c r="N191"/>
  <c r="M191"/>
  <c r="L191"/>
  <c r="K191"/>
  <c r="J191"/>
  <c r="I191"/>
  <c r="H191"/>
  <c r="G191"/>
  <c r="F191"/>
  <c r="E191"/>
  <c r="D191"/>
  <c r="O190"/>
  <c r="N190"/>
  <c r="M190"/>
  <c r="L190"/>
  <c r="K190"/>
  <c r="J190"/>
  <c r="I190"/>
  <c r="H190"/>
  <c r="G190"/>
  <c r="F190"/>
  <c r="E190"/>
  <c r="D190"/>
  <c r="O189"/>
  <c r="N189"/>
  <c r="M189"/>
  <c r="L189"/>
  <c r="K189"/>
  <c r="J189"/>
  <c r="I189"/>
  <c r="H189"/>
  <c r="G189"/>
  <c r="F189"/>
  <c r="E189"/>
  <c r="D189"/>
  <c r="O188"/>
  <c r="N188"/>
  <c r="M188"/>
  <c r="L188"/>
  <c r="K188"/>
  <c r="J188"/>
  <c r="I188"/>
  <c r="H188"/>
  <c r="G188"/>
  <c r="F188"/>
  <c r="E188"/>
  <c r="D188"/>
  <c r="O187"/>
  <c r="N187"/>
  <c r="M187"/>
  <c r="L187"/>
  <c r="K187"/>
  <c r="J187"/>
  <c r="I187"/>
  <c r="H187"/>
  <c r="G187"/>
  <c r="F187"/>
  <c r="E187"/>
  <c r="D187"/>
  <c r="O186"/>
  <c r="N186"/>
  <c r="M186"/>
  <c r="L186"/>
  <c r="K186"/>
  <c r="J186"/>
  <c r="I186"/>
  <c r="H186"/>
  <c r="G186"/>
  <c r="F186"/>
  <c r="E186"/>
  <c r="D186"/>
  <c r="O185"/>
  <c r="N185"/>
  <c r="M185"/>
  <c r="L185"/>
  <c r="K185"/>
  <c r="J185"/>
  <c r="I185"/>
  <c r="H185"/>
  <c r="G185"/>
  <c r="F185"/>
  <c r="E185"/>
  <c r="D185"/>
  <c r="O184"/>
  <c r="N184"/>
  <c r="M184"/>
  <c r="L184"/>
  <c r="K184"/>
  <c r="J184"/>
  <c r="I184"/>
  <c r="H184"/>
  <c r="G184"/>
  <c r="F184"/>
  <c r="E184"/>
  <c r="D184"/>
  <c r="O183"/>
  <c r="N183"/>
  <c r="M183"/>
  <c r="L183"/>
  <c r="K183"/>
  <c r="J183"/>
  <c r="I183"/>
  <c r="H183"/>
  <c r="G183"/>
  <c r="F183"/>
  <c r="E183"/>
  <c r="D183"/>
  <c r="O182"/>
  <c r="N182"/>
  <c r="M182"/>
  <c r="L182"/>
  <c r="K182"/>
  <c r="J182"/>
  <c r="I182"/>
  <c r="H182"/>
  <c r="G182"/>
  <c r="F182"/>
  <c r="E182"/>
  <c r="D182"/>
  <c r="O181"/>
  <c r="N181"/>
  <c r="M181"/>
  <c r="L181"/>
  <c r="K181"/>
  <c r="J181"/>
  <c r="I181"/>
  <c r="H181"/>
  <c r="G181"/>
  <c r="F181"/>
  <c r="E181"/>
  <c r="D181"/>
  <c r="O180"/>
  <c r="N180"/>
  <c r="M180"/>
  <c r="L180"/>
  <c r="K180"/>
  <c r="J180"/>
  <c r="E11" i="11" s="1"/>
  <c r="I180" i="5"/>
  <c r="H180"/>
  <c r="G180"/>
  <c r="F180"/>
  <c r="E180"/>
  <c r="D180"/>
  <c r="O179"/>
  <c r="O193" s="1"/>
  <c r="N179"/>
  <c r="N193" s="1"/>
  <c r="M179"/>
  <c r="M193" s="1"/>
  <c r="L179"/>
  <c r="L193" s="1"/>
  <c r="K179"/>
  <c r="J179"/>
  <c r="J193" s="1"/>
  <c r="I179"/>
  <c r="I193" s="1"/>
  <c r="H179"/>
  <c r="G179"/>
  <c r="G193" s="1"/>
  <c r="F179"/>
  <c r="F193" s="1"/>
  <c r="E179"/>
  <c r="D179"/>
  <c r="D193" s="1"/>
  <c r="O176"/>
  <c r="N176"/>
  <c r="M176"/>
  <c r="L176"/>
  <c r="K176"/>
  <c r="J176"/>
  <c r="I176"/>
  <c r="H176"/>
  <c r="G176"/>
  <c r="F176"/>
  <c r="E176"/>
  <c r="D176"/>
  <c r="O175"/>
  <c r="N175"/>
  <c r="M175"/>
  <c r="L175"/>
  <c r="K175"/>
  <c r="J175"/>
  <c r="I175"/>
  <c r="H175"/>
  <c r="G175"/>
  <c r="F175"/>
  <c r="E175"/>
  <c r="D175"/>
  <c r="O174"/>
  <c r="N174"/>
  <c r="M174"/>
  <c r="L174"/>
  <c r="K174"/>
  <c r="J174"/>
  <c r="I174"/>
  <c r="H174"/>
  <c r="G174"/>
  <c r="F174"/>
  <c r="E174"/>
  <c r="D174"/>
  <c r="O173"/>
  <c r="O177" s="1"/>
  <c r="N173"/>
  <c r="N177" s="1"/>
  <c r="M173"/>
  <c r="M177" s="1"/>
  <c r="L173"/>
  <c r="L177" s="1"/>
  <c r="K173"/>
  <c r="J173"/>
  <c r="J177" s="1"/>
  <c r="I173"/>
  <c r="I177" s="1"/>
  <c r="H173"/>
  <c r="G173"/>
  <c r="G177" s="1"/>
  <c r="F173"/>
  <c r="F177" s="1"/>
  <c r="E173"/>
  <c r="D173"/>
  <c r="D177" s="1"/>
  <c r="O172"/>
  <c r="N172"/>
  <c r="M172"/>
  <c r="L172"/>
  <c r="K172"/>
  <c r="J172"/>
  <c r="I172"/>
  <c r="H172"/>
  <c r="G172"/>
  <c r="F172"/>
  <c r="E172"/>
  <c r="D172"/>
  <c r="O170"/>
  <c r="N170"/>
  <c r="M170"/>
  <c r="L170"/>
  <c r="K170"/>
  <c r="J170"/>
  <c r="I170"/>
  <c r="H170"/>
  <c r="G170"/>
  <c r="F170"/>
  <c r="E170"/>
  <c r="D170"/>
  <c r="O169"/>
  <c r="N169"/>
  <c r="M169"/>
  <c r="L169"/>
  <c r="K169"/>
  <c r="J169"/>
  <c r="I169"/>
  <c r="H169"/>
  <c r="G169"/>
  <c r="F169"/>
  <c r="E169"/>
  <c r="D169"/>
  <c r="O168"/>
  <c r="N168"/>
  <c r="M168"/>
  <c r="L168"/>
  <c r="K168"/>
  <c r="J168"/>
  <c r="I168"/>
  <c r="H168"/>
  <c r="G168"/>
  <c r="F168"/>
  <c r="E168"/>
  <c r="D168"/>
  <c r="O167"/>
  <c r="N167"/>
  <c r="M167"/>
  <c r="L167"/>
  <c r="K167"/>
  <c r="J167"/>
  <c r="I167"/>
  <c r="H167"/>
  <c r="G167"/>
  <c r="F167"/>
  <c r="E167"/>
  <c r="D167"/>
  <c r="O166"/>
  <c r="N166"/>
  <c r="M166"/>
  <c r="L166"/>
  <c r="K166"/>
  <c r="J166"/>
  <c r="I166"/>
  <c r="H166"/>
  <c r="G166"/>
  <c r="F166"/>
  <c r="E166"/>
  <c r="D166"/>
  <c r="O165"/>
  <c r="N165"/>
  <c r="M165"/>
  <c r="L165"/>
  <c r="K165"/>
  <c r="J165"/>
  <c r="I165"/>
  <c r="H165"/>
  <c r="G165"/>
  <c r="F165"/>
  <c r="E165"/>
  <c r="D165"/>
  <c r="O164"/>
  <c r="N164"/>
  <c r="M164"/>
  <c r="L164"/>
  <c r="K164"/>
  <c r="J164"/>
  <c r="I164"/>
  <c r="H164"/>
  <c r="G164"/>
  <c r="F164"/>
  <c r="E164"/>
  <c r="D164"/>
  <c r="O163"/>
  <c r="O171" s="1"/>
  <c r="N163"/>
  <c r="N171" s="1"/>
  <c r="M163"/>
  <c r="M171" s="1"/>
  <c r="L163"/>
  <c r="L171" s="1"/>
  <c r="K163"/>
  <c r="J163"/>
  <c r="J171" s="1"/>
  <c r="I163"/>
  <c r="I171" s="1"/>
  <c r="H163"/>
  <c r="G163"/>
  <c r="G171" s="1"/>
  <c r="F163"/>
  <c r="F171" s="1"/>
  <c r="E163"/>
  <c r="D163"/>
  <c r="D171" s="1"/>
  <c r="O161"/>
  <c r="N161"/>
  <c r="M161"/>
  <c r="L161"/>
  <c r="K161"/>
  <c r="J161"/>
  <c r="I161"/>
  <c r="H161"/>
  <c r="G161"/>
  <c r="F161"/>
  <c r="E161"/>
  <c r="D161"/>
  <c r="O160"/>
  <c r="N160"/>
  <c r="M160"/>
  <c r="L160"/>
  <c r="K160"/>
  <c r="J160"/>
  <c r="I160"/>
  <c r="H160"/>
  <c r="G160"/>
  <c r="F160"/>
  <c r="E160"/>
  <c r="D160"/>
  <c r="O159"/>
  <c r="N159"/>
  <c r="M159"/>
  <c r="L159"/>
  <c r="K159"/>
  <c r="J159"/>
  <c r="I159"/>
  <c r="H159"/>
  <c r="G159"/>
  <c r="F159"/>
  <c r="E159"/>
  <c r="D159"/>
  <c r="O158"/>
  <c r="N158"/>
  <c r="M158"/>
  <c r="L158"/>
  <c r="K158"/>
  <c r="J158"/>
  <c r="I158"/>
  <c r="H158"/>
  <c r="G158"/>
  <c r="F158"/>
  <c r="E158"/>
  <c r="D158"/>
  <c r="O157"/>
  <c r="N157"/>
  <c r="M157"/>
  <c r="L157"/>
  <c r="K157"/>
  <c r="J157"/>
  <c r="I157"/>
  <c r="H157"/>
  <c r="G157"/>
  <c r="F157"/>
  <c r="E157"/>
  <c r="D157"/>
  <c r="O156"/>
  <c r="N156"/>
  <c r="M156"/>
  <c r="L156"/>
  <c r="K156"/>
  <c r="J156"/>
  <c r="I156"/>
  <c r="H156"/>
  <c r="G156"/>
  <c r="F156"/>
  <c r="E156"/>
  <c r="D156"/>
  <c r="O155"/>
  <c r="N155"/>
  <c r="M155"/>
  <c r="L155"/>
  <c r="K155"/>
  <c r="J155"/>
  <c r="I155"/>
  <c r="H155"/>
  <c r="G155"/>
  <c r="F155"/>
  <c r="E155"/>
  <c r="D155"/>
  <c r="O154"/>
  <c r="N154"/>
  <c r="M154"/>
  <c r="L154"/>
  <c r="K154"/>
  <c r="J154"/>
  <c r="I154"/>
  <c r="H154"/>
  <c r="G154"/>
  <c r="F154"/>
  <c r="E154"/>
  <c r="D154"/>
  <c r="O153"/>
  <c r="N153"/>
  <c r="M153"/>
  <c r="L153"/>
  <c r="K153"/>
  <c r="J153"/>
  <c r="I153"/>
  <c r="H153"/>
  <c r="G153"/>
  <c r="F153"/>
  <c r="E153"/>
  <c r="D153"/>
  <c r="O152"/>
  <c r="O162" s="1"/>
  <c r="N152"/>
  <c r="N162" s="1"/>
  <c r="M152"/>
  <c r="M162" s="1"/>
  <c r="L152"/>
  <c r="L162" s="1"/>
  <c r="K152"/>
  <c r="J152"/>
  <c r="J162" s="1"/>
  <c r="I152"/>
  <c r="I162" s="1"/>
  <c r="H152"/>
  <c r="G152"/>
  <c r="G162" s="1"/>
  <c r="F152"/>
  <c r="F162" s="1"/>
  <c r="E152"/>
  <c r="D152"/>
  <c r="D162" s="1"/>
  <c r="O151"/>
  <c r="N151"/>
  <c r="M151"/>
  <c r="L151"/>
  <c r="K151"/>
  <c r="J151"/>
  <c r="I151"/>
  <c r="H151"/>
  <c r="G151"/>
  <c r="F151"/>
  <c r="E151"/>
  <c r="D151"/>
  <c r="O149"/>
  <c r="N149"/>
  <c r="M149"/>
  <c r="L149"/>
  <c r="K149"/>
  <c r="J149"/>
  <c r="I149"/>
  <c r="H149"/>
  <c r="G149"/>
  <c r="F149"/>
  <c r="E149"/>
  <c r="D149"/>
  <c r="O148"/>
  <c r="N148"/>
  <c r="M148"/>
  <c r="L148"/>
  <c r="K148"/>
  <c r="J148"/>
  <c r="I148"/>
  <c r="H148"/>
  <c r="G148"/>
  <c r="F148"/>
  <c r="E148"/>
  <c r="D148"/>
  <c r="O147"/>
  <c r="N147"/>
  <c r="M147"/>
  <c r="L147"/>
  <c r="K147"/>
  <c r="J147"/>
  <c r="I147"/>
  <c r="H147"/>
  <c r="G147"/>
  <c r="F147"/>
  <c r="E147"/>
  <c r="D147"/>
  <c r="O146"/>
  <c r="N146"/>
  <c r="M146"/>
  <c r="L146"/>
  <c r="K146"/>
  <c r="J146"/>
  <c r="I146"/>
  <c r="H146"/>
  <c r="G146"/>
  <c r="F146"/>
  <c r="E146"/>
  <c r="D146"/>
  <c r="O145"/>
  <c r="N145"/>
  <c r="M145"/>
  <c r="L145"/>
  <c r="K145"/>
  <c r="J145"/>
  <c r="I145"/>
  <c r="H145"/>
  <c r="G145"/>
  <c r="F145"/>
  <c r="E145"/>
  <c r="D145"/>
  <c r="O144"/>
  <c r="N144"/>
  <c r="M144"/>
  <c r="L144"/>
  <c r="K144"/>
  <c r="J144"/>
  <c r="I144"/>
  <c r="H144"/>
  <c r="G144"/>
  <c r="F144"/>
  <c r="E144"/>
  <c r="D144"/>
  <c r="O143"/>
  <c r="N143"/>
  <c r="M143"/>
  <c r="L143"/>
  <c r="K143"/>
  <c r="J143"/>
  <c r="I143"/>
  <c r="H143"/>
  <c r="G143"/>
  <c r="F143"/>
  <c r="E143"/>
  <c r="D143"/>
  <c r="O142"/>
  <c r="O150" s="1"/>
  <c r="N142"/>
  <c r="N150" s="1"/>
  <c r="M142"/>
  <c r="M150" s="1"/>
  <c r="L142"/>
  <c r="L150" s="1"/>
  <c r="K142"/>
  <c r="J142"/>
  <c r="J150" s="1"/>
  <c r="I142"/>
  <c r="I150" s="1"/>
  <c r="H142"/>
  <c r="G142"/>
  <c r="G150" s="1"/>
  <c r="F142"/>
  <c r="F150" s="1"/>
  <c r="E142"/>
  <c r="D142"/>
  <c r="D150" s="1"/>
  <c r="O140"/>
  <c r="N140"/>
  <c r="M140"/>
  <c r="L140"/>
  <c r="K140"/>
  <c r="J140"/>
  <c r="I140"/>
  <c r="H140"/>
  <c r="G140"/>
  <c r="F140"/>
  <c r="E140"/>
  <c r="D140"/>
  <c r="O139"/>
  <c r="N139"/>
  <c r="M139"/>
  <c r="L139"/>
  <c r="K139"/>
  <c r="J139"/>
  <c r="I139"/>
  <c r="H139"/>
  <c r="G139"/>
  <c r="F139"/>
  <c r="E139"/>
  <c r="D139"/>
  <c r="O138"/>
  <c r="N138"/>
  <c r="M138"/>
  <c r="L138"/>
  <c r="K138"/>
  <c r="J138"/>
  <c r="I138"/>
  <c r="H138"/>
  <c r="G138"/>
  <c r="F138"/>
  <c r="E138"/>
  <c r="D138"/>
  <c r="O137"/>
  <c r="N137"/>
  <c r="M137"/>
  <c r="L137"/>
  <c r="K137"/>
  <c r="J137"/>
  <c r="I137"/>
  <c r="H137"/>
  <c r="G137"/>
  <c r="F137"/>
  <c r="E137"/>
  <c r="D137"/>
  <c r="O136"/>
  <c r="O141" s="1"/>
  <c r="N136"/>
  <c r="N141" s="1"/>
  <c r="M136"/>
  <c r="M141" s="1"/>
  <c r="L136"/>
  <c r="L141" s="1"/>
  <c r="K136"/>
  <c r="J136"/>
  <c r="J141" s="1"/>
  <c r="I136"/>
  <c r="I141" s="1"/>
  <c r="H136"/>
  <c r="G136"/>
  <c r="G141" s="1"/>
  <c r="F136"/>
  <c r="F141" s="1"/>
  <c r="E136"/>
  <c r="E141" s="1"/>
  <c r="D136"/>
  <c r="D141" s="1"/>
  <c r="O135"/>
  <c r="N135"/>
  <c r="M135"/>
  <c r="L135"/>
  <c r="K135"/>
  <c r="J135"/>
  <c r="I135"/>
  <c r="H135"/>
  <c r="G135"/>
  <c r="F135"/>
  <c r="E135"/>
  <c r="D135"/>
  <c r="O134"/>
  <c r="N134"/>
  <c r="M134"/>
  <c r="L134"/>
  <c r="K134"/>
  <c r="J134"/>
  <c r="I134"/>
  <c r="H134"/>
  <c r="G134"/>
  <c r="F134"/>
  <c r="E134"/>
  <c r="D134"/>
  <c r="O133"/>
  <c r="N133"/>
  <c r="M133"/>
  <c r="L133"/>
  <c r="K133"/>
  <c r="J133"/>
  <c r="I133"/>
  <c r="H133"/>
  <c r="G133"/>
  <c r="F133"/>
  <c r="E133"/>
  <c r="D133"/>
  <c r="O132"/>
  <c r="O178" s="1"/>
  <c r="N132"/>
  <c r="N178" s="1"/>
  <c r="M132"/>
  <c r="M178" s="1"/>
  <c r="L132"/>
  <c r="L178" s="1"/>
  <c r="K132"/>
  <c r="J132"/>
  <c r="J178" s="1"/>
  <c r="I132"/>
  <c r="I178" s="1"/>
  <c r="H132"/>
  <c r="G132"/>
  <c r="G178" s="1"/>
  <c r="F132"/>
  <c r="F178" s="1"/>
  <c r="E132"/>
  <c r="E178" s="1"/>
  <c r="D132"/>
  <c r="D178" s="1"/>
  <c r="O130"/>
  <c r="N130"/>
  <c r="M130"/>
  <c r="L130"/>
  <c r="K130"/>
  <c r="J130"/>
  <c r="I130"/>
  <c r="H130"/>
  <c r="G130"/>
  <c r="F130"/>
  <c r="E130"/>
  <c r="D130"/>
  <c r="O129"/>
  <c r="N129"/>
  <c r="M129"/>
  <c r="L129"/>
  <c r="K129"/>
  <c r="J129"/>
  <c r="I129"/>
  <c r="H129"/>
  <c r="G129"/>
  <c r="F129"/>
  <c r="E129"/>
  <c r="D129"/>
  <c r="O128"/>
  <c r="N128"/>
  <c r="M128"/>
  <c r="L128"/>
  <c r="K128"/>
  <c r="J128"/>
  <c r="I128"/>
  <c r="H128"/>
  <c r="G128"/>
  <c r="F128"/>
  <c r="E128"/>
  <c r="D128"/>
  <c r="O127"/>
  <c r="N127"/>
  <c r="M127"/>
  <c r="L127"/>
  <c r="K127"/>
  <c r="J127"/>
  <c r="I127"/>
  <c r="H127"/>
  <c r="G127"/>
  <c r="F127"/>
  <c r="E127"/>
  <c r="D127"/>
  <c r="O126"/>
  <c r="N126"/>
  <c r="M126"/>
  <c r="L126"/>
  <c r="K126"/>
  <c r="J126"/>
  <c r="I126"/>
  <c r="H126"/>
  <c r="G126"/>
  <c r="F126"/>
  <c r="E126"/>
  <c r="D126"/>
  <c r="O125"/>
  <c r="N125"/>
  <c r="M125"/>
  <c r="L125"/>
  <c r="K125"/>
  <c r="J125"/>
  <c r="I125"/>
  <c r="H125"/>
  <c r="G125"/>
  <c r="F125"/>
  <c r="E125"/>
  <c r="D125"/>
  <c r="O123"/>
  <c r="N123"/>
  <c r="M123"/>
  <c r="L123"/>
  <c r="K123"/>
  <c r="J123"/>
  <c r="I123"/>
  <c r="H123"/>
  <c r="G123"/>
  <c r="F123"/>
  <c r="E123"/>
  <c r="D123"/>
  <c r="O122"/>
  <c r="N122"/>
  <c r="M122"/>
  <c r="L122"/>
  <c r="K122"/>
  <c r="J122"/>
  <c r="I122"/>
  <c r="H122"/>
  <c r="G122"/>
  <c r="F122"/>
  <c r="E122"/>
  <c r="D122"/>
  <c r="O121"/>
  <c r="N121"/>
  <c r="M121"/>
  <c r="L121"/>
  <c r="K121"/>
  <c r="J121"/>
  <c r="I121"/>
  <c r="H121"/>
  <c r="G121"/>
  <c r="F121"/>
  <c r="E121"/>
  <c r="D121"/>
  <c r="O120"/>
  <c r="N120"/>
  <c r="M120"/>
  <c r="L120"/>
  <c r="K120"/>
  <c r="J120"/>
  <c r="I120"/>
  <c r="H120"/>
  <c r="G120"/>
  <c r="F120"/>
  <c r="E120"/>
  <c r="D120"/>
  <c r="O119"/>
  <c r="N119"/>
  <c r="M119"/>
  <c r="L119"/>
  <c r="K119"/>
  <c r="J119"/>
  <c r="I119"/>
  <c r="H119"/>
  <c r="G119"/>
  <c r="F119"/>
  <c r="E119"/>
  <c r="D119"/>
  <c r="O118"/>
  <c r="O124" s="1"/>
  <c r="N118"/>
  <c r="N124" s="1"/>
  <c r="M118"/>
  <c r="M124" s="1"/>
  <c r="L118"/>
  <c r="L124" s="1"/>
  <c r="K118"/>
  <c r="J118"/>
  <c r="J124" s="1"/>
  <c r="I118"/>
  <c r="I124" s="1"/>
  <c r="H118"/>
  <c r="G118"/>
  <c r="G124" s="1"/>
  <c r="F118"/>
  <c r="F124" s="1"/>
  <c r="E118"/>
  <c r="E124" s="1"/>
  <c r="D118"/>
  <c r="D124" s="1"/>
  <c r="O117"/>
  <c r="O131" s="1"/>
  <c r="N117"/>
  <c r="N131" s="1"/>
  <c r="M117"/>
  <c r="M131" s="1"/>
  <c r="L117"/>
  <c r="L131" s="1"/>
  <c r="K117"/>
  <c r="J117"/>
  <c r="J131" s="1"/>
  <c r="I117"/>
  <c r="I131" s="1"/>
  <c r="H117"/>
  <c r="G117"/>
  <c r="G131" s="1"/>
  <c r="F117"/>
  <c r="F131" s="1"/>
  <c r="E117"/>
  <c r="E131" s="1"/>
  <c r="D117"/>
  <c r="D131" s="1"/>
  <c r="O115"/>
  <c r="N115"/>
  <c r="M115"/>
  <c r="L115"/>
  <c r="K115"/>
  <c r="J115"/>
  <c r="I115"/>
  <c r="H115"/>
  <c r="G115"/>
  <c r="F115"/>
  <c r="E115"/>
  <c r="D115"/>
  <c r="O114"/>
  <c r="N114"/>
  <c r="M114"/>
  <c r="L114"/>
  <c r="K114"/>
  <c r="J114"/>
  <c r="I114"/>
  <c r="H114"/>
  <c r="G114"/>
  <c r="F114"/>
  <c r="E114"/>
  <c r="D114"/>
  <c r="O113"/>
  <c r="N113"/>
  <c r="M113"/>
  <c r="L113"/>
  <c r="K113"/>
  <c r="J113"/>
  <c r="I113"/>
  <c r="H113"/>
  <c r="G113"/>
  <c r="F113"/>
  <c r="E113"/>
  <c r="D113"/>
  <c r="O112"/>
  <c r="N112"/>
  <c r="M112"/>
  <c r="L112"/>
  <c r="K112"/>
  <c r="J112"/>
  <c r="I112"/>
  <c r="H112"/>
  <c r="G112"/>
  <c r="F112"/>
  <c r="E112"/>
  <c r="D112"/>
  <c r="O111"/>
  <c r="N111"/>
  <c r="M111"/>
  <c r="L111"/>
  <c r="K111"/>
  <c r="J111"/>
  <c r="I111"/>
  <c r="H111"/>
  <c r="G111"/>
  <c r="F111"/>
  <c r="E111"/>
  <c r="D111"/>
  <c r="O110"/>
  <c r="N110"/>
  <c r="M110"/>
  <c r="L110"/>
  <c r="K110"/>
  <c r="J110"/>
  <c r="I110"/>
  <c r="H110"/>
  <c r="G110"/>
  <c r="F110"/>
  <c r="E110"/>
  <c r="D110"/>
  <c r="O109"/>
  <c r="N109"/>
  <c r="M109"/>
  <c r="L109"/>
  <c r="K109"/>
  <c r="J109"/>
  <c r="I109"/>
  <c r="H109"/>
  <c r="G109"/>
  <c r="F109"/>
  <c r="E109"/>
  <c r="D109"/>
  <c r="O108"/>
  <c r="N108"/>
  <c r="M108"/>
  <c r="L108"/>
  <c r="K108"/>
  <c r="J108"/>
  <c r="I108"/>
  <c r="H108"/>
  <c r="G108"/>
  <c r="F108"/>
  <c r="E108"/>
  <c r="D108"/>
  <c r="O107"/>
  <c r="N107"/>
  <c r="M107"/>
  <c r="L107"/>
  <c r="K107"/>
  <c r="J107"/>
  <c r="I107"/>
  <c r="H107"/>
  <c r="G107"/>
  <c r="F107"/>
  <c r="E107"/>
  <c r="D107"/>
  <c r="O106"/>
  <c r="N106"/>
  <c r="M106"/>
  <c r="L106"/>
  <c r="K106"/>
  <c r="J106"/>
  <c r="I106"/>
  <c r="H106"/>
  <c r="G106"/>
  <c r="F106"/>
  <c r="E106"/>
  <c r="D106"/>
  <c r="O105"/>
  <c r="N105"/>
  <c r="M105"/>
  <c r="L105"/>
  <c r="K105"/>
  <c r="J105"/>
  <c r="I105"/>
  <c r="H105"/>
  <c r="G105"/>
  <c r="F105"/>
  <c r="E105"/>
  <c r="D105"/>
  <c r="O104"/>
  <c r="O116" s="1"/>
  <c r="N104"/>
  <c r="N116" s="1"/>
  <c r="M104"/>
  <c r="M116" s="1"/>
  <c r="L104"/>
  <c r="L116" s="1"/>
  <c r="K104"/>
  <c r="J104"/>
  <c r="I104"/>
  <c r="H104"/>
  <c r="G104"/>
  <c r="G116" s="1"/>
  <c r="F104"/>
  <c r="F116" s="1"/>
  <c r="E104"/>
  <c r="E116" s="1"/>
  <c r="D104"/>
  <c r="O102"/>
  <c r="N102"/>
  <c r="M102"/>
  <c r="L102"/>
  <c r="K102"/>
  <c r="J102"/>
  <c r="I102"/>
  <c r="H102"/>
  <c r="G102"/>
  <c r="F102"/>
  <c r="E102"/>
  <c r="D102"/>
  <c r="O101"/>
  <c r="N101"/>
  <c r="M101"/>
  <c r="L101"/>
  <c r="K101"/>
  <c r="J101"/>
  <c r="I101"/>
  <c r="H101"/>
  <c r="G101"/>
  <c r="F101"/>
  <c r="E101"/>
  <c r="D101"/>
  <c r="O100"/>
  <c r="N100"/>
  <c r="M100"/>
  <c r="L100"/>
  <c r="K100"/>
  <c r="J100"/>
  <c r="I100"/>
  <c r="H100"/>
  <c r="G100"/>
  <c r="F100"/>
  <c r="E100"/>
  <c r="D100"/>
  <c r="O99"/>
  <c r="N99"/>
  <c r="M99"/>
  <c r="L99"/>
  <c r="K99"/>
  <c r="J99"/>
  <c r="I99"/>
  <c r="H99"/>
  <c r="G99"/>
  <c r="F99"/>
  <c r="E99"/>
  <c r="D99"/>
  <c r="O98"/>
  <c r="N98"/>
  <c r="M98"/>
  <c r="L98"/>
  <c r="K98"/>
  <c r="J98"/>
  <c r="I98"/>
  <c r="H98"/>
  <c r="G98"/>
  <c r="F98"/>
  <c r="E98"/>
  <c r="D98"/>
  <c r="O97"/>
  <c r="N97"/>
  <c r="M97"/>
  <c r="L97"/>
  <c r="K97"/>
  <c r="J97"/>
  <c r="I97"/>
  <c r="H97"/>
  <c r="G97"/>
  <c r="F97"/>
  <c r="E97"/>
  <c r="D97"/>
  <c r="O96"/>
  <c r="N96"/>
  <c r="M96"/>
  <c r="L96"/>
  <c r="K96"/>
  <c r="J96"/>
  <c r="I96"/>
  <c r="H96"/>
  <c r="G96"/>
  <c r="F96"/>
  <c r="E96"/>
  <c r="D96"/>
  <c r="O95"/>
  <c r="N95"/>
  <c r="M95"/>
  <c r="L95"/>
  <c r="K95"/>
  <c r="J95"/>
  <c r="I95"/>
  <c r="H95"/>
  <c r="G95"/>
  <c r="F95"/>
  <c r="E95"/>
  <c r="D95"/>
  <c r="O94"/>
  <c r="N94"/>
  <c r="M94"/>
  <c r="L94"/>
  <c r="K94"/>
  <c r="J94"/>
  <c r="I94"/>
  <c r="H94"/>
  <c r="G94"/>
  <c r="F94"/>
  <c r="E94"/>
  <c r="D94"/>
  <c r="O93"/>
  <c r="N93"/>
  <c r="M93"/>
  <c r="L93"/>
  <c r="K93"/>
  <c r="J93"/>
  <c r="I93"/>
  <c r="H93"/>
  <c r="G93"/>
  <c r="F93"/>
  <c r="E93"/>
  <c r="D93"/>
  <c r="O92"/>
  <c r="N92"/>
  <c r="M92"/>
  <c r="L92"/>
  <c r="K92"/>
  <c r="J92"/>
  <c r="I92"/>
  <c r="H92"/>
  <c r="G92"/>
  <c r="F92"/>
  <c r="E92"/>
  <c r="D92"/>
  <c r="O91"/>
  <c r="N91"/>
  <c r="M91"/>
  <c r="L91"/>
  <c r="K91"/>
  <c r="J91"/>
  <c r="I91"/>
  <c r="H91"/>
  <c r="G91"/>
  <c r="F91"/>
  <c r="E91"/>
  <c r="D91"/>
  <c r="O90"/>
  <c r="N90"/>
  <c r="M90"/>
  <c r="L90"/>
  <c r="K90"/>
  <c r="J90"/>
  <c r="I90"/>
  <c r="H90"/>
  <c r="G90"/>
  <c r="F90"/>
  <c r="E90"/>
  <c r="D90"/>
  <c r="O89"/>
  <c r="N89"/>
  <c r="M89"/>
  <c r="L89"/>
  <c r="K89"/>
  <c r="J89"/>
  <c r="I89"/>
  <c r="H89"/>
  <c r="G89"/>
  <c r="F89"/>
  <c r="E89"/>
  <c r="D89"/>
  <c r="O88"/>
  <c r="N88"/>
  <c r="M88"/>
  <c r="L88"/>
  <c r="K88"/>
  <c r="J88"/>
  <c r="I88"/>
  <c r="H88"/>
  <c r="G88"/>
  <c r="F88"/>
  <c r="E88"/>
  <c r="D88"/>
  <c r="O87"/>
  <c r="N87"/>
  <c r="M87"/>
  <c r="L87"/>
  <c r="K87"/>
  <c r="J87"/>
  <c r="I87"/>
  <c r="H87"/>
  <c r="G87"/>
  <c r="F87"/>
  <c r="E87"/>
  <c r="D87"/>
  <c r="O86"/>
  <c r="N86"/>
  <c r="M86"/>
  <c r="L86"/>
  <c r="K86"/>
  <c r="J86"/>
  <c r="I86"/>
  <c r="H86"/>
  <c r="G86"/>
  <c r="F86"/>
  <c r="E86"/>
  <c r="D86"/>
  <c r="O85"/>
  <c r="N85"/>
  <c r="M85"/>
  <c r="L85"/>
  <c r="K85"/>
  <c r="J85"/>
  <c r="I85"/>
  <c r="H85"/>
  <c r="G85"/>
  <c r="F85"/>
  <c r="E85"/>
  <c r="D85"/>
  <c r="O84"/>
  <c r="N84"/>
  <c r="M84"/>
  <c r="L84"/>
  <c r="K84"/>
  <c r="J84"/>
  <c r="I84"/>
  <c r="H84"/>
  <c r="G84"/>
  <c r="F84"/>
  <c r="E84"/>
  <c r="D84"/>
  <c r="O83"/>
  <c r="N83"/>
  <c r="M83"/>
  <c r="L83"/>
  <c r="K83"/>
  <c r="J83"/>
  <c r="I83"/>
  <c r="H83"/>
  <c r="G83"/>
  <c r="F83"/>
  <c r="E83"/>
  <c r="D83"/>
  <c r="O82"/>
  <c r="N82"/>
  <c r="M82"/>
  <c r="L82"/>
  <c r="K82"/>
  <c r="J82"/>
  <c r="I82"/>
  <c r="H82"/>
  <c r="G82"/>
  <c r="F82"/>
  <c r="E82"/>
  <c r="D82"/>
  <c r="O81"/>
  <c r="N81"/>
  <c r="M81"/>
  <c r="L81"/>
  <c r="K81"/>
  <c r="J81"/>
  <c r="I81"/>
  <c r="H81"/>
  <c r="G81"/>
  <c r="F81"/>
  <c r="E81"/>
  <c r="D81"/>
  <c r="O80"/>
  <c r="N80"/>
  <c r="M80"/>
  <c r="L80"/>
  <c r="K80"/>
  <c r="J80"/>
  <c r="I80"/>
  <c r="H80"/>
  <c r="G80"/>
  <c r="F80"/>
  <c r="E80"/>
  <c r="D80"/>
  <c r="O79"/>
  <c r="O103" s="1"/>
  <c r="N79"/>
  <c r="N103" s="1"/>
  <c r="M79"/>
  <c r="M103" s="1"/>
  <c r="L79"/>
  <c r="L103" s="1"/>
  <c r="K79"/>
  <c r="J79"/>
  <c r="J103" s="1"/>
  <c r="I79"/>
  <c r="I103" s="1"/>
  <c r="H79"/>
  <c r="G79"/>
  <c r="G103" s="1"/>
  <c r="F79"/>
  <c r="F103" s="1"/>
  <c r="E79"/>
  <c r="E103" s="1"/>
  <c r="D79"/>
  <c r="O77"/>
  <c r="N77"/>
  <c r="M77"/>
  <c r="L77"/>
  <c r="K77"/>
  <c r="J77"/>
  <c r="I77"/>
  <c r="H77"/>
  <c r="G77"/>
  <c r="F77"/>
  <c r="E77"/>
  <c r="D77"/>
  <c r="O76"/>
  <c r="O78" s="1"/>
  <c r="N76"/>
  <c r="N78" s="1"/>
  <c r="M76"/>
  <c r="M78" s="1"/>
  <c r="L76"/>
  <c r="L78" s="1"/>
  <c r="K76"/>
  <c r="J76"/>
  <c r="J78" s="1"/>
  <c r="I76"/>
  <c r="I78" s="1"/>
  <c r="H76"/>
  <c r="G76"/>
  <c r="G78" s="1"/>
  <c r="F76"/>
  <c r="F78" s="1"/>
  <c r="E76"/>
  <c r="E78" s="1"/>
  <c r="D76"/>
  <c r="D78" s="1"/>
  <c r="O74"/>
  <c r="N74"/>
  <c r="M74"/>
  <c r="L74"/>
  <c r="K74"/>
  <c r="J74"/>
  <c r="I74"/>
  <c r="H74"/>
  <c r="G74"/>
  <c r="F74"/>
  <c r="E74"/>
  <c r="D74"/>
  <c r="O73"/>
  <c r="N73"/>
  <c r="M73"/>
  <c r="L73"/>
  <c r="K73"/>
  <c r="J73"/>
  <c r="I73"/>
  <c r="H73"/>
  <c r="G73"/>
  <c r="F73"/>
  <c r="E73"/>
  <c r="D73"/>
  <c r="O72"/>
  <c r="N72"/>
  <c r="M72"/>
  <c r="L72"/>
  <c r="K72"/>
  <c r="J72"/>
  <c r="I72"/>
  <c r="H72"/>
  <c r="G72"/>
  <c r="F72"/>
  <c r="E72"/>
  <c r="D72"/>
  <c r="O71"/>
  <c r="N71"/>
  <c r="M71"/>
  <c r="L71"/>
  <c r="K71"/>
  <c r="J71"/>
  <c r="I71"/>
  <c r="H71"/>
  <c r="G71"/>
  <c r="F71"/>
  <c r="E71"/>
  <c r="D71"/>
  <c r="O70"/>
  <c r="N70"/>
  <c r="M70"/>
  <c r="L70"/>
  <c r="K70"/>
  <c r="J70"/>
  <c r="I70"/>
  <c r="H70"/>
  <c r="G70"/>
  <c r="F70"/>
  <c r="E70"/>
  <c r="D70"/>
  <c r="O69"/>
  <c r="N69"/>
  <c r="M69"/>
  <c r="L69"/>
  <c r="K69"/>
  <c r="J69"/>
  <c r="E6" i="11" s="1"/>
  <c r="I69" i="5"/>
  <c r="H69"/>
  <c r="G69"/>
  <c r="F69"/>
  <c r="E69"/>
  <c r="D69"/>
  <c r="O68"/>
  <c r="N68"/>
  <c r="M68"/>
  <c r="L68"/>
  <c r="K68"/>
  <c r="J68"/>
  <c r="I68"/>
  <c r="H68"/>
  <c r="G68"/>
  <c r="F68"/>
  <c r="E68"/>
  <c r="D68"/>
  <c r="O67"/>
  <c r="N67"/>
  <c r="M67"/>
  <c r="L67"/>
  <c r="K67"/>
  <c r="J67"/>
  <c r="I67"/>
  <c r="H67"/>
  <c r="G67"/>
  <c r="F67"/>
  <c r="E67"/>
  <c r="D67"/>
  <c r="O66"/>
  <c r="N66"/>
  <c r="M66"/>
  <c r="L66"/>
  <c r="K66"/>
  <c r="J66"/>
  <c r="I66"/>
  <c r="H66"/>
  <c r="G66"/>
  <c r="F66"/>
  <c r="E66"/>
  <c r="D66"/>
  <c r="O65"/>
  <c r="N65"/>
  <c r="M65"/>
  <c r="L65"/>
  <c r="K65"/>
  <c r="J65"/>
  <c r="I65"/>
  <c r="H65"/>
  <c r="G65"/>
  <c r="F65"/>
  <c r="E65"/>
  <c r="D65"/>
  <c r="O64"/>
  <c r="N64"/>
  <c r="M64"/>
  <c r="L64"/>
  <c r="K64"/>
  <c r="J64"/>
  <c r="I64"/>
  <c r="H64"/>
  <c r="G64"/>
  <c r="F64"/>
  <c r="E64"/>
  <c r="D64"/>
  <c r="O63"/>
  <c r="N63"/>
  <c r="M63"/>
  <c r="L63"/>
  <c r="K63"/>
  <c r="J63"/>
  <c r="I63"/>
  <c r="H63"/>
  <c r="G63"/>
  <c r="F63"/>
  <c r="E63"/>
  <c r="D63"/>
  <c r="O61"/>
  <c r="N61"/>
  <c r="M61"/>
  <c r="L61"/>
  <c r="K61"/>
  <c r="J61"/>
  <c r="I61"/>
  <c r="H61"/>
  <c r="G61"/>
  <c r="F61"/>
  <c r="E61"/>
  <c r="D61"/>
  <c r="O60"/>
  <c r="N60"/>
  <c r="M60"/>
  <c r="L60"/>
  <c r="K60"/>
  <c r="J60"/>
  <c r="I60"/>
  <c r="H60"/>
  <c r="G60"/>
  <c r="F60"/>
  <c r="E60"/>
  <c r="D60"/>
  <c r="O59"/>
  <c r="N59"/>
  <c r="M59"/>
  <c r="L59"/>
  <c r="K59"/>
  <c r="J59"/>
  <c r="I59"/>
  <c r="H59"/>
  <c r="G59"/>
  <c r="F59"/>
  <c r="E59"/>
  <c r="D59"/>
  <c r="O58"/>
  <c r="N58"/>
  <c r="M58"/>
  <c r="L58"/>
  <c r="K58"/>
  <c r="J58"/>
  <c r="I58"/>
  <c r="H58"/>
  <c r="G58"/>
  <c r="F58"/>
  <c r="E58"/>
  <c r="D58"/>
  <c r="O57"/>
  <c r="O62" s="1"/>
  <c r="N57"/>
  <c r="N62" s="1"/>
  <c r="M57"/>
  <c r="M62" s="1"/>
  <c r="L57"/>
  <c r="L62" s="1"/>
  <c r="K57"/>
  <c r="J57"/>
  <c r="I57"/>
  <c r="I62" s="1"/>
  <c r="H57"/>
  <c r="G57"/>
  <c r="G62" s="1"/>
  <c r="F57"/>
  <c r="F62" s="1"/>
  <c r="E57"/>
  <c r="E62" s="1"/>
  <c r="D57"/>
  <c r="O56"/>
  <c r="N56"/>
  <c r="M56"/>
  <c r="L56"/>
  <c r="K56"/>
  <c r="J56"/>
  <c r="I56"/>
  <c r="H56"/>
  <c r="G56"/>
  <c r="F56"/>
  <c r="E56"/>
  <c r="D56"/>
  <c r="O55"/>
  <c r="N55"/>
  <c r="M55"/>
  <c r="L55"/>
  <c r="K55"/>
  <c r="J55"/>
  <c r="I55"/>
  <c r="H55"/>
  <c r="G55"/>
  <c r="F55"/>
  <c r="E55"/>
  <c r="D55"/>
  <c r="O54"/>
  <c r="N54"/>
  <c r="M54"/>
  <c r="L54"/>
  <c r="K54"/>
  <c r="J54"/>
  <c r="I54"/>
  <c r="H54"/>
  <c r="G54"/>
  <c r="F54"/>
  <c r="E54"/>
  <c r="D54"/>
  <c r="O53"/>
  <c r="O75" s="1"/>
  <c r="N53"/>
  <c r="N75" s="1"/>
  <c r="M53"/>
  <c r="M75" s="1"/>
  <c r="L53"/>
  <c r="L75" s="1"/>
  <c r="K53"/>
  <c r="J53"/>
  <c r="I53"/>
  <c r="I75" s="1"/>
  <c r="H53"/>
  <c r="G53"/>
  <c r="G75" s="1"/>
  <c r="F53"/>
  <c r="F75" s="1"/>
  <c r="E53"/>
  <c r="E75" s="1"/>
  <c r="D53"/>
  <c r="O51"/>
  <c r="N51"/>
  <c r="M51"/>
  <c r="L51"/>
  <c r="K51"/>
  <c r="J51"/>
  <c r="I51"/>
  <c r="H51"/>
  <c r="G51"/>
  <c r="F51"/>
  <c r="E51"/>
  <c r="D51"/>
  <c r="O50"/>
  <c r="N50"/>
  <c r="M50"/>
  <c r="L50"/>
  <c r="K50"/>
  <c r="J50"/>
  <c r="I50"/>
  <c r="H50"/>
  <c r="G50"/>
  <c r="F50"/>
  <c r="E50"/>
  <c r="D50"/>
  <c r="O49"/>
  <c r="N49"/>
  <c r="M49"/>
  <c r="L49"/>
  <c r="K49"/>
  <c r="J49"/>
  <c r="I49"/>
  <c r="H49"/>
  <c r="G49"/>
  <c r="F49"/>
  <c r="E49"/>
  <c r="D49"/>
  <c r="O48"/>
  <c r="N48"/>
  <c r="M48"/>
  <c r="L48"/>
  <c r="K48"/>
  <c r="J48"/>
  <c r="I48"/>
  <c r="H48"/>
  <c r="G48"/>
  <c r="F48"/>
  <c r="E48"/>
  <c r="D48"/>
  <c r="O47"/>
  <c r="N47"/>
  <c r="M47"/>
  <c r="L47"/>
  <c r="K47"/>
  <c r="J47"/>
  <c r="E5" i="11" s="1"/>
  <c r="I47" i="5"/>
  <c r="H47"/>
  <c r="G47"/>
  <c r="F47"/>
  <c r="E47"/>
  <c r="D47"/>
  <c r="O46"/>
  <c r="O52" s="1"/>
  <c r="N46"/>
  <c r="N52" s="1"/>
  <c r="M46"/>
  <c r="M52" s="1"/>
  <c r="L46"/>
  <c r="L52" s="1"/>
  <c r="K46"/>
  <c r="J46"/>
  <c r="I46"/>
  <c r="I52" s="1"/>
  <c r="H46"/>
  <c r="G46"/>
  <c r="G52" s="1"/>
  <c r="F46"/>
  <c r="F52" s="1"/>
  <c r="E46"/>
  <c r="E52" s="1"/>
  <c r="D46"/>
  <c r="O44"/>
  <c r="N44"/>
  <c r="M44"/>
  <c r="L44"/>
  <c r="K44"/>
  <c r="J44"/>
  <c r="I44"/>
  <c r="H44"/>
  <c r="G44"/>
  <c r="F44"/>
  <c r="E44"/>
  <c r="D44"/>
  <c r="O43"/>
  <c r="N43"/>
  <c r="M43"/>
  <c r="L43"/>
  <c r="K43"/>
  <c r="J43"/>
  <c r="I43"/>
  <c r="H43"/>
  <c r="G43"/>
  <c r="F43"/>
  <c r="E43"/>
  <c r="D43"/>
  <c r="O42"/>
  <c r="N42"/>
  <c r="M42"/>
  <c r="L42"/>
  <c r="K42"/>
  <c r="J42"/>
  <c r="I42"/>
  <c r="H42"/>
  <c r="G42"/>
  <c r="F42"/>
  <c r="E42"/>
  <c r="D42"/>
  <c r="O26"/>
  <c r="O41" s="1"/>
  <c r="N26"/>
  <c r="M26"/>
  <c r="M41" s="1"/>
  <c r="L26"/>
  <c r="K26"/>
  <c r="J26"/>
  <c r="I26"/>
  <c r="I41" s="1"/>
  <c r="H26"/>
  <c r="G26"/>
  <c r="G41" s="1"/>
  <c r="F26"/>
  <c r="E26"/>
  <c r="E41" s="1"/>
  <c r="D26"/>
  <c r="O25"/>
  <c r="N25"/>
  <c r="M25"/>
  <c r="L25"/>
  <c r="K25"/>
  <c r="J25"/>
  <c r="I25"/>
  <c r="H25"/>
  <c r="G25"/>
  <c r="F25"/>
  <c r="E25"/>
  <c r="D25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O24" s="1"/>
  <c r="N21"/>
  <c r="N24" s="1"/>
  <c r="M21"/>
  <c r="M24" s="1"/>
  <c r="L21"/>
  <c r="L24" s="1"/>
  <c r="K21"/>
  <c r="J21"/>
  <c r="I21"/>
  <c r="I24" s="1"/>
  <c r="H21"/>
  <c r="G21"/>
  <c r="G24" s="1"/>
  <c r="F21"/>
  <c r="F24" s="1"/>
  <c r="E21"/>
  <c r="E24" s="1"/>
  <c r="D21"/>
  <c r="O20"/>
  <c r="O45" s="1"/>
  <c r="N20"/>
  <c r="N45" s="1"/>
  <c r="M20"/>
  <c r="M45" s="1"/>
  <c r="L20"/>
  <c r="L45" s="1"/>
  <c r="K20"/>
  <c r="J20"/>
  <c r="I20"/>
  <c r="I45" s="1"/>
  <c r="H20"/>
  <c r="G20"/>
  <c r="G45" s="1"/>
  <c r="F20"/>
  <c r="F45" s="1"/>
  <c r="E20"/>
  <c r="E45" s="1"/>
  <c r="D20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E7" i="11" s="1"/>
  <c r="I17" i="5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E4" i="11" s="1"/>
  <c r="I14" i="5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O19" s="1"/>
  <c r="N10"/>
  <c r="N19" s="1"/>
  <c r="M10"/>
  <c r="M19" s="1"/>
  <c r="L10"/>
  <c r="L19" s="1"/>
  <c r="K10"/>
  <c r="J10"/>
  <c r="I10"/>
  <c r="I19" s="1"/>
  <c r="H10"/>
  <c r="G10"/>
  <c r="G19" s="1"/>
  <c r="F10"/>
  <c r="F19" s="1"/>
  <c r="E10"/>
  <c r="E19" s="1"/>
  <c r="D10"/>
  <c r="O9"/>
  <c r="N9"/>
  <c r="M9"/>
  <c r="L9"/>
  <c r="K9"/>
  <c r="J9"/>
  <c r="I9"/>
  <c r="H9"/>
  <c r="G9"/>
  <c r="F9"/>
  <c r="E9"/>
  <c r="D9"/>
  <c r="AL266" i="6" l="1"/>
  <c r="AL267"/>
  <c r="AL268"/>
  <c r="AL272"/>
  <c r="AL273"/>
  <c r="AL274"/>
  <c r="AL275"/>
  <c r="AL276"/>
  <c r="AL277"/>
  <c r="AL278"/>
  <c r="AL279"/>
  <c r="AL280"/>
  <c r="AL282"/>
  <c r="AL283"/>
  <c r="AL284"/>
  <c r="AL285"/>
  <c r="AL286"/>
  <c r="AL287"/>
  <c r="AL288"/>
  <c r="AL289"/>
  <c r="AL290"/>
  <c r="C18" i="11"/>
  <c r="AO41" i="10"/>
  <c r="AP41"/>
  <c r="AQ41"/>
  <c r="X29" i="5"/>
  <c r="Y12"/>
  <c r="Y9"/>
  <c r="Y11"/>
  <c r="Y13"/>
  <c r="Y14"/>
  <c r="Y15"/>
  <c r="Y20"/>
  <c r="Y21"/>
  <c r="Y22"/>
  <c r="Y25"/>
  <c r="Y43"/>
  <c r="Y44"/>
  <c r="Y49"/>
  <c r="Y50"/>
  <c r="Y51"/>
  <c r="Y53"/>
  <c r="Y54"/>
  <c r="Y55"/>
  <c r="Y56"/>
  <c r="Y57"/>
  <c r="Y58"/>
  <c r="Y59"/>
  <c r="Y60"/>
  <c r="Y61"/>
  <c r="Y63"/>
  <c r="Y64"/>
  <c r="Y65"/>
  <c r="Y66"/>
  <c r="Y67"/>
  <c r="Y68"/>
  <c r="Y69"/>
  <c r="Y70"/>
  <c r="Y71"/>
  <c r="Y72"/>
  <c r="Y73"/>
  <c r="Y74"/>
  <c r="Y76"/>
  <c r="Y77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4"/>
  <c r="Y105"/>
  <c r="Y106"/>
  <c r="Y107"/>
  <c r="Y108"/>
  <c r="Y109"/>
  <c r="Y110"/>
  <c r="Y111"/>
  <c r="Y112"/>
  <c r="Y113"/>
  <c r="Y114"/>
  <c r="Y115"/>
  <c r="Y117"/>
  <c r="Y118"/>
  <c r="Y119"/>
  <c r="Y120"/>
  <c r="Y121"/>
  <c r="Y122"/>
  <c r="Y123"/>
  <c r="Y125"/>
  <c r="Y126"/>
  <c r="Y127"/>
  <c r="Y128"/>
  <c r="Y129"/>
  <c r="Y130"/>
  <c r="Y132"/>
  <c r="Y133"/>
  <c r="Y134"/>
  <c r="Y135"/>
  <c r="Y136"/>
  <c r="Y137"/>
  <c r="Y138"/>
  <c r="Y139"/>
  <c r="Y140"/>
  <c r="Y142"/>
  <c r="Y143"/>
  <c r="Y144"/>
  <c r="Y145"/>
  <c r="Y146"/>
  <c r="Y147"/>
  <c r="Y148"/>
  <c r="Y149"/>
  <c r="Y151"/>
  <c r="Y152"/>
  <c r="Y153"/>
  <c r="Y154"/>
  <c r="Y155"/>
  <c r="Y156"/>
  <c r="Y157"/>
  <c r="Y158"/>
  <c r="Y159"/>
  <c r="Y160"/>
  <c r="Y161"/>
  <c r="Y163"/>
  <c r="Y164"/>
  <c r="Y165"/>
  <c r="Y166"/>
  <c r="Y167"/>
  <c r="Y168"/>
  <c r="Y169"/>
  <c r="Y170"/>
  <c r="Y172"/>
  <c r="Y173"/>
  <c r="Y174"/>
  <c r="Y175"/>
  <c r="Y176"/>
  <c r="Y179"/>
  <c r="Y180"/>
  <c r="Y181"/>
  <c r="Y182"/>
  <c r="Y183"/>
  <c r="Y184"/>
  <c r="Y185"/>
  <c r="Y186"/>
  <c r="Y187"/>
  <c r="Y188"/>
  <c r="Y189"/>
  <c r="Y190"/>
  <c r="Y191"/>
  <c r="Y192"/>
  <c r="Y194"/>
  <c r="Y195"/>
  <c r="Y196"/>
  <c r="Y197"/>
  <c r="Y198"/>
  <c r="Y199"/>
  <c r="Y200"/>
  <c r="Y201"/>
  <c r="Y202"/>
  <c r="Y203"/>
  <c r="Y204"/>
  <c r="Y205"/>
  <c r="Y206"/>
  <c r="Y208"/>
  <c r="Y209"/>
  <c r="Y210"/>
  <c r="Y211"/>
  <c r="Y212"/>
  <c r="Y213"/>
  <c r="Y215"/>
  <c r="Y216"/>
  <c r="Y217"/>
  <c r="Y218"/>
  <c r="Y219"/>
  <c r="Y220"/>
  <c r="Y221"/>
  <c r="Y222"/>
  <c r="Y223"/>
  <c r="Y225"/>
  <c r="Y226"/>
  <c r="Y227"/>
  <c r="Y228"/>
  <c r="Y229"/>
  <c r="Y230"/>
  <c r="Y232"/>
  <c r="Y233"/>
  <c r="Y234"/>
  <c r="Y235"/>
  <c r="Y236"/>
  <c r="Y237"/>
  <c r="Y238"/>
  <c r="Y239"/>
  <c r="Y240"/>
  <c r="Y242"/>
  <c r="Y243"/>
  <c r="Y244"/>
  <c r="Y245"/>
  <c r="Y246"/>
  <c r="Y247"/>
  <c r="Y248"/>
  <c r="Y249"/>
  <c r="Y250"/>
  <c r="Y251"/>
  <c r="Y252"/>
  <c r="Y253"/>
  <c r="Y254"/>
  <c r="Y256"/>
  <c r="Y257"/>
  <c r="Y258"/>
  <c r="Y259"/>
  <c r="Y260"/>
  <c r="Y261"/>
  <c r="Y262"/>
  <c r="Y263"/>
  <c r="Y264"/>
  <c r="Y265"/>
  <c r="Y266"/>
  <c r="Y267"/>
  <c r="Y268"/>
  <c r="Y270"/>
  <c r="Y271"/>
  <c r="Y272"/>
  <c r="Y273"/>
  <c r="Y274"/>
  <c r="Y275"/>
  <c r="Y276"/>
  <c r="Y277"/>
  <c r="Y278"/>
  <c r="Y279"/>
  <c r="Y280"/>
  <c r="Y282"/>
  <c r="Y283"/>
  <c r="Y284"/>
  <c r="Y285"/>
  <c r="Y286"/>
  <c r="Y287"/>
  <c r="Y288"/>
  <c r="Y289"/>
  <c r="Y290"/>
  <c r="Q29"/>
  <c r="W28"/>
  <c r="X28"/>
  <c r="Q28"/>
  <c r="W27"/>
  <c r="X27"/>
  <c r="Y10"/>
  <c r="Y16"/>
  <c r="Y17"/>
  <c r="Y18"/>
  <c r="Y23"/>
  <c r="Y26"/>
  <c r="Y42"/>
  <c r="Y46"/>
  <c r="Y47"/>
  <c r="Y48"/>
  <c r="G19" i="6"/>
  <c r="AK19" s="1"/>
  <c r="AK10"/>
  <c r="G45"/>
  <c r="AK45" s="1"/>
  <c r="AK20"/>
  <c r="G24"/>
  <c r="AK24" s="1"/>
  <c r="AK21"/>
  <c r="G41"/>
  <c r="AK41" s="1"/>
  <c r="AK26"/>
  <c r="G52"/>
  <c r="AK52" s="1"/>
  <c r="AK46"/>
  <c r="G75"/>
  <c r="AK75" s="1"/>
  <c r="AK53"/>
  <c r="G62"/>
  <c r="AK62" s="1"/>
  <c r="AK57"/>
  <c r="G78"/>
  <c r="AK78" s="1"/>
  <c r="AK76"/>
  <c r="G103"/>
  <c r="AK103" s="1"/>
  <c r="AK79"/>
  <c r="G116"/>
  <c r="AK116" s="1"/>
  <c r="AK104"/>
  <c r="G131"/>
  <c r="AK131" s="1"/>
  <c r="AK117"/>
  <c r="G124"/>
  <c r="AK124" s="1"/>
  <c r="AK118"/>
  <c r="G178"/>
  <c r="AK178" s="1"/>
  <c r="AK132"/>
  <c r="G141"/>
  <c r="AK141" s="1"/>
  <c r="AK136"/>
  <c r="G150"/>
  <c r="AK150" s="1"/>
  <c r="AK142"/>
  <c r="G162"/>
  <c r="AK162" s="1"/>
  <c r="AK152"/>
  <c r="G171"/>
  <c r="AK171" s="1"/>
  <c r="AK163"/>
  <c r="G177"/>
  <c r="AK177" s="1"/>
  <c r="AK173"/>
  <c r="G193"/>
  <c r="AK193" s="1"/>
  <c r="AK179"/>
  <c r="G214"/>
  <c r="AK194"/>
  <c r="G207"/>
  <c r="AK207" s="1"/>
  <c r="AK201"/>
  <c r="G224"/>
  <c r="AK224" s="1"/>
  <c r="AK215"/>
  <c r="G241"/>
  <c r="AK241" s="1"/>
  <c r="AK225"/>
  <c r="G231"/>
  <c r="AK231" s="1"/>
  <c r="AK226"/>
  <c r="G255"/>
  <c r="AK255" s="1"/>
  <c r="AK242"/>
  <c r="G269"/>
  <c r="AK269" s="1"/>
  <c r="AK258"/>
  <c r="G291"/>
  <c r="AK291" s="1"/>
  <c r="AK270"/>
  <c r="G281"/>
  <c r="AK281" s="1"/>
  <c r="AK271"/>
  <c r="Y39"/>
  <c r="AL39"/>
  <c r="AK9"/>
  <c r="AK11"/>
  <c r="AK12"/>
  <c r="AK13"/>
  <c r="AK14"/>
  <c r="AK15"/>
  <c r="AK16"/>
  <c r="AK17"/>
  <c r="AK18"/>
  <c r="AK22"/>
  <c r="AK23"/>
  <c r="AK25"/>
  <c r="AK42"/>
  <c r="AK43"/>
  <c r="AK44"/>
  <c r="AK47"/>
  <c r="AK48"/>
  <c r="AK49"/>
  <c r="AK50"/>
  <c r="AK51"/>
  <c r="AK54"/>
  <c r="AK55"/>
  <c r="AK56"/>
  <c r="AK58"/>
  <c r="AK59"/>
  <c r="AK60"/>
  <c r="AK61"/>
  <c r="AK63"/>
  <c r="AK64"/>
  <c r="AK65"/>
  <c r="AK66"/>
  <c r="AK67"/>
  <c r="AK68"/>
  <c r="AK69"/>
  <c r="AK70"/>
  <c r="AK71"/>
  <c r="AK72"/>
  <c r="AK73"/>
  <c r="AK74"/>
  <c r="AK77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5"/>
  <c r="AK106"/>
  <c r="AK107"/>
  <c r="AK108"/>
  <c r="AK109"/>
  <c r="AK110"/>
  <c r="AK111"/>
  <c r="AK112"/>
  <c r="AK113"/>
  <c r="AK114"/>
  <c r="AK115"/>
  <c r="AK119"/>
  <c r="AK120"/>
  <c r="AK121"/>
  <c r="AK122"/>
  <c r="AK123"/>
  <c r="AK125"/>
  <c r="AK126"/>
  <c r="AK127"/>
  <c r="AK128"/>
  <c r="AK129"/>
  <c r="AK130"/>
  <c r="AK133"/>
  <c r="AK134"/>
  <c r="AK135"/>
  <c r="AK137"/>
  <c r="AK138"/>
  <c r="AK139"/>
  <c r="AK140"/>
  <c r="AK143"/>
  <c r="AK144"/>
  <c r="AK145"/>
  <c r="AK146"/>
  <c r="AK147"/>
  <c r="AK148"/>
  <c r="AK149"/>
  <c r="AK151"/>
  <c r="AK153"/>
  <c r="AK154"/>
  <c r="AK155"/>
  <c r="AK156"/>
  <c r="AK157"/>
  <c r="AK158"/>
  <c r="AK159"/>
  <c r="AK160"/>
  <c r="AK161"/>
  <c r="AK164"/>
  <c r="AK165"/>
  <c r="AK166"/>
  <c r="AK167"/>
  <c r="AK168"/>
  <c r="AK169"/>
  <c r="AK170"/>
  <c r="AK172"/>
  <c r="AK174"/>
  <c r="AK175"/>
  <c r="AK176"/>
  <c r="AK180"/>
  <c r="AK181"/>
  <c r="AK182"/>
  <c r="AK183"/>
  <c r="AK184"/>
  <c r="AK185"/>
  <c r="AK186"/>
  <c r="AK187"/>
  <c r="AK188"/>
  <c r="AK189"/>
  <c r="AK190"/>
  <c r="AK191"/>
  <c r="AK192"/>
  <c r="AK195"/>
  <c r="AK196"/>
  <c r="AK197"/>
  <c r="AK198"/>
  <c r="AK199"/>
  <c r="AK200"/>
  <c r="AK202"/>
  <c r="AK203"/>
  <c r="AK204"/>
  <c r="AK205"/>
  <c r="AK206"/>
  <c r="AK208"/>
  <c r="AK209"/>
  <c r="AK210"/>
  <c r="AK211"/>
  <c r="AK212"/>
  <c r="AK213"/>
  <c r="AK216"/>
  <c r="AK217"/>
  <c r="AK218"/>
  <c r="AK219"/>
  <c r="AK220"/>
  <c r="AK221"/>
  <c r="AK222"/>
  <c r="AK223"/>
  <c r="AK227"/>
  <c r="AK228"/>
  <c r="AK229"/>
  <c r="AK230"/>
  <c r="AK232"/>
  <c r="AK233"/>
  <c r="AK234"/>
  <c r="AK235"/>
  <c r="AK236"/>
  <c r="AK237"/>
  <c r="AK238"/>
  <c r="AK239"/>
  <c r="AK240"/>
  <c r="AK243"/>
  <c r="AK244"/>
  <c r="AK245"/>
  <c r="AK246"/>
  <c r="AK247"/>
  <c r="AK248"/>
  <c r="AK249"/>
  <c r="AK250"/>
  <c r="AK251"/>
  <c r="AK252"/>
  <c r="AK253"/>
  <c r="AK254"/>
  <c r="AK256"/>
  <c r="AK257"/>
  <c r="AK259"/>
  <c r="AK260"/>
  <c r="AK261"/>
  <c r="AK262"/>
  <c r="AK263"/>
  <c r="AK264"/>
  <c r="AK265"/>
  <c r="AK266"/>
  <c r="AK267"/>
  <c r="AK268"/>
  <c r="AK272"/>
  <c r="AK273"/>
  <c r="AK274"/>
  <c r="AK275"/>
  <c r="AK276"/>
  <c r="AK277"/>
  <c r="AK278"/>
  <c r="AK279"/>
  <c r="AK280"/>
  <c r="AK282"/>
  <c r="AK283"/>
  <c r="AK284"/>
  <c r="AK285"/>
  <c r="AK286"/>
  <c r="AK287"/>
  <c r="AK288"/>
  <c r="AK289"/>
  <c r="AK290"/>
  <c r="AL40"/>
  <c r="AC39"/>
  <c r="AA39"/>
  <c r="W39"/>
  <c r="AD39"/>
  <c r="Z39"/>
  <c r="V39"/>
  <c r="AL38"/>
  <c r="AL37"/>
  <c r="AL36"/>
  <c r="AL35"/>
  <c r="AL34"/>
  <c r="AL33"/>
  <c r="AL32"/>
  <c r="AL31"/>
  <c r="AL30"/>
  <c r="AL29"/>
  <c r="AL28"/>
  <c r="AA27"/>
  <c r="AL27"/>
  <c r="W27"/>
  <c r="AD27"/>
  <c r="Z27"/>
  <c r="P19"/>
  <c r="AL19" s="1"/>
  <c r="AL10"/>
  <c r="P45"/>
  <c r="AL45" s="1"/>
  <c r="AL20"/>
  <c r="P24"/>
  <c r="AL24" s="1"/>
  <c r="AL21"/>
  <c r="P52"/>
  <c r="AL52" s="1"/>
  <c r="AL46"/>
  <c r="P75"/>
  <c r="AL75" s="1"/>
  <c r="AL53"/>
  <c r="P62"/>
  <c r="AL62" s="1"/>
  <c r="AL57"/>
  <c r="P78"/>
  <c r="AL78" s="1"/>
  <c r="AL76"/>
  <c r="P103"/>
  <c r="AL103" s="1"/>
  <c r="AL79"/>
  <c r="P116"/>
  <c r="AL116" s="1"/>
  <c r="AL104"/>
  <c r="P131"/>
  <c r="AL131" s="1"/>
  <c r="AL117"/>
  <c r="P124"/>
  <c r="AL124" s="1"/>
  <c r="AL118"/>
  <c r="P178"/>
  <c r="AL178" s="1"/>
  <c r="AL132"/>
  <c r="P141"/>
  <c r="AL141" s="1"/>
  <c r="AL136"/>
  <c r="P150"/>
  <c r="AL150" s="1"/>
  <c r="AL142"/>
  <c r="P162"/>
  <c r="AL162" s="1"/>
  <c r="AL152"/>
  <c r="P171"/>
  <c r="AL171" s="1"/>
  <c r="AL163"/>
  <c r="P177"/>
  <c r="AL177" s="1"/>
  <c r="AL173"/>
  <c r="P193"/>
  <c r="AL193" s="1"/>
  <c r="AL179"/>
  <c r="P207"/>
  <c r="AL207" s="1"/>
  <c r="AL201"/>
  <c r="P224"/>
  <c r="AL224" s="1"/>
  <c r="AL215"/>
  <c r="P241"/>
  <c r="AL241" s="1"/>
  <c r="AL225"/>
  <c r="P231"/>
  <c r="AL231" s="1"/>
  <c r="AL226"/>
  <c r="P255"/>
  <c r="AL255" s="1"/>
  <c r="AL242"/>
  <c r="P269"/>
  <c r="AL269" s="1"/>
  <c r="AL258"/>
  <c r="P291"/>
  <c r="AL291" s="1"/>
  <c r="AL270"/>
  <c r="P281"/>
  <c r="AL281" s="1"/>
  <c r="AL271"/>
  <c r="D41" i="5"/>
  <c r="F41"/>
  <c r="J41"/>
  <c r="L41"/>
  <c r="N41"/>
  <c r="H41"/>
  <c r="R26"/>
  <c r="T40"/>
  <c r="R40"/>
  <c r="T39"/>
  <c r="R39"/>
  <c r="T38"/>
  <c r="R38"/>
  <c r="T37"/>
  <c r="R37"/>
  <c r="T36"/>
  <c r="R36"/>
  <c r="T35"/>
  <c r="R35"/>
  <c r="T34"/>
  <c r="R34"/>
  <c r="T33"/>
  <c r="R33"/>
  <c r="T32"/>
  <c r="R32"/>
  <c r="T31"/>
  <c r="R31"/>
  <c r="T30"/>
  <c r="R30"/>
  <c r="T29"/>
  <c r="R29"/>
  <c r="T28"/>
  <c r="R28"/>
  <c r="T27"/>
  <c r="R27"/>
  <c r="R11"/>
  <c r="R12"/>
  <c r="R14"/>
  <c r="R15"/>
  <c r="R18"/>
  <c r="H78"/>
  <c r="R76"/>
  <c r="H131"/>
  <c r="R117"/>
  <c r="H124"/>
  <c r="R118"/>
  <c r="H178"/>
  <c r="R132"/>
  <c r="H141"/>
  <c r="R136"/>
  <c r="H150"/>
  <c r="R142"/>
  <c r="H162"/>
  <c r="R152"/>
  <c r="H171"/>
  <c r="R163"/>
  <c r="H177"/>
  <c r="R173"/>
  <c r="H193"/>
  <c r="R179"/>
  <c r="H214"/>
  <c r="R194"/>
  <c r="H207"/>
  <c r="R201"/>
  <c r="J224"/>
  <c r="E10" i="11"/>
  <c r="H241" i="5"/>
  <c r="R225"/>
  <c r="H231"/>
  <c r="R226"/>
  <c r="H255"/>
  <c r="R242"/>
  <c r="H269"/>
  <c r="R258"/>
  <c r="J291"/>
  <c r="E12" i="11"/>
  <c r="H281" i="5"/>
  <c r="R271"/>
  <c r="R9"/>
  <c r="R10"/>
  <c r="R13"/>
  <c r="R16"/>
  <c r="R17"/>
  <c r="R20"/>
  <c r="R21"/>
  <c r="R22"/>
  <c r="R23"/>
  <c r="R25"/>
  <c r="R42"/>
  <c r="R43"/>
  <c r="R44"/>
  <c r="R46"/>
  <c r="R47"/>
  <c r="R48"/>
  <c r="R49"/>
  <c r="R50"/>
  <c r="R51"/>
  <c r="R53"/>
  <c r="R54"/>
  <c r="R55"/>
  <c r="R56"/>
  <c r="R57"/>
  <c r="R58"/>
  <c r="R59"/>
  <c r="R60"/>
  <c r="R61"/>
  <c r="R63"/>
  <c r="R64"/>
  <c r="R65"/>
  <c r="R66"/>
  <c r="R67"/>
  <c r="R68"/>
  <c r="R69"/>
  <c r="R70"/>
  <c r="R71"/>
  <c r="R72"/>
  <c r="R73"/>
  <c r="R74"/>
  <c r="R77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4"/>
  <c r="R105"/>
  <c r="R106"/>
  <c r="R107"/>
  <c r="R108"/>
  <c r="R109"/>
  <c r="R110"/>
  <c r="R111"/>
  <c r="R112"/>
  <c r="R113"/>
  <c r="R114"/>
  <c r="R115"/>
  <c r="R119"/>
  <c r="R120"/>
  <c r="R121"/>
  <c r="R122"/>
  <c r="R123"/>
  <c r="R125"/>
  <c r="R126"/>
  <c r="R127"/>
  <c r="R128"/>
  <c r="R129"/>
  <c r="R130"/>
  <c r="R133"/>
  <c r="R134"/>
  <c r="R135"/>
  <c r="R137"/>
  <c r="R138"/>
  <c r="R139"/>
  <c r="R140"/>
  <c r="R143"/>
  <c r="R144"/>
  <c r="R145"/>
  <c r="R146"/>
  <c r="R147"/>
  <c r="R148"/>
  <c r="R149"/>
  <c r="R151"/>
  <c r="R153"/>
  <c r="R154"/>
  <c r="R155"/>
  <c r="R156"/>
  <c r="R157"/>
  <c r="R158"/>
  <c r="R159"/>
  <c r="R160"/>
  <c r="R161"/>
  <c r="R164"/>
  <c r="R165"/>
  <c r="R166"/>
  <c r="R167"/>
  <c r="R168"/>
  <c r="R169"/>
  <c r="R170"/>
  <c r="R172"/>
  <c r="R174"/>
  <c r="R175"/>
  <c r="R176"/>
  <c r="R180"/>
  <c r="R181"/>
  <c r="R182"/>
  <c r="R183"/>
  <c r="R184"/>
  <c r="R185"/>
  <c r="R186"/>
  <c r="R187"/>
  <c r="R188"/>
  <c r="R189"/>
  <c r="R190"/>
  <c r="R191"/>
  <c r="R192"/>
  <c r="R195"/>
  <c r="R196"/>
  <c r="R197"/>
  <c r="R198"/>
  <c r="R199"/>
  <c r="R200"/>
  <c r="R202"/>
  <c r="R203"/>
  <c r="R204"/>
  <c r="R205"/>
  <c r="R206"/>
  <c r="R208"/>
  <c r="R209"/>
  <c r="R210"/>
  <c r="R211"/>
  <c r="R212"/>
  <c r="R213"/>
  <c r="R215"/>
  <c r="R216"/>
  <c r="R217"/>
  <c r="R218"/>
  <c r="R219"/>
  <c r="R220"/>
  <c r="R221"/>
  <c r="R222"/>
  <c r="R223"/>
  <c r="R227"/>
  <c r="R228"/>
  <c r="R229"/>
  <c r="R230"/>
  <c r="R232"/>
  <c r="R233"/>
  <c r="R234"/>
  <c r="R235"/>
  <c r="R236"/>
  <c r="R237"/>
  <c r="R238"/>
  <c r="R239"/>
  <c r="R240"/>
  <c r="R243"/>
  <c r="R244"/>
  <c r="R245"/>
  <c r="R246"/>
  <c r="R247"/>
  <c r="R248"/>
  <c r="R249"/>
  <c r="R250"/>
  <c r="R251"/>
  <c r="R252"/>
  <c r="R253"/>
  <c r="R254"/>
  <c r="R256"/>
  <c r="R257"/>
  <c r="R259"/>
  <c r="R260"/>
  <c r="R261"/>
  <c r="R262"/>
  <c r="R263"/>
  <c r="R264"/>
  <c r="R265"/>
  <c r="R266"/>
  <c r="R267"/>
  <c r="R268"/>
  <c r="R270"/>
  <c r="R272"/>
  <c r="R273"/>
  <c r="R274"/>
  <c r="R275"/>
  <c r="R276"/>
  <c r="R277"/>
  <c r="R278"/>
  <c r="R279"/>
  <c r="R280"/>
  <c r="R282"/>
  <c r="R283"/>
  <c r="R284"/>
  <c r="R285"/>
  <c r="R286"/>
  <c r="R287"/>
  <c r="R288"/>
  <c r="R289"/>
  <c r="R290"/>
  <c r="K19"/>
  <c r="K45"/>
  <c r="K24"/>
  <c r="K41"/>
  <c r="K62"/>
  <c r="K78"/>
  <c r="K103"/>
  <c r="K116"/>
  <c r="K131"/>
  <c r="K124"/>
  <c r="K178"/>
  <c r="K141"/>
  <c r="K150"/>
  <c r="K162"/>
  <c r="K171"/>
  <c r="K177"/>
  <c r="K193"/>
  <c r="K214"/>
  <c r="K207"/>
  <c r="K224"/>
  <c r="K241"/>
  <c r="K231"/>
  <c r="K291"/>
  <c r="I116"/>
  <c r="Q27"/>
  <c r="K52"/>
  <c r="K75"/>
  <c r="H224"/>
  <c r="H291"/>
  <c r="V40"/>
  <c r="V39"/>
  <c r="V38"/>
  <c r="V37"/>
  <c r="V36"/>
  <c r="V35"/>
  <c r="V34"/>
  <c r="V33"/>
  <c r="V32"/>
  <c r="V31"/>
  <c r="V30"/>
  <c r="V29"/>
  <c r="V28"/>
  <c r="V27"/>
  <c r="S40"/>
  <c r="S39"/>
  <c r="S38"/>
  <c r="S37"/>
  <c r="S36"/>
  <c r="S35"/>
  <c r="S34"/>
  <c r="S33"/>
  <c r="S32"/>
  <c r="S31"/>
  <c r="S30"/>
  <c r="S29"/>
  <c r="S28"/>
  <c r="S27"/>
  <c r="V27" i="6"/>
  <c r="AG27" s="1"/>
  <c r="H224"/>
  <c r="D10" i="11"/>
  <c r="H291" i="6"/>
  <c r="D12" i="11"/>
  <c r="AI147" i="10"/>
  <c r="AJ147"/>
  <c r="AK147"/>
  <c r="AL147"/>
  <c r="AM147"/>
  <c r="AN147"/>
  <c r="AI130"/>
  <c r="AJ130"/>
  <c r="AK130"/>
  <c r="AL130"/>
  <c r="AM130"/>
  <c r="AN130"/>
  <c r="AI119"/>
  <c r="AJ119"/>
  <c r="AK119"/>
  <c r="AL119"/>
  <c r="AM119"/>
  <c r="AN119"/>
  <c r="AJ106"/>
  <c r="AK106"/>
  <c r="AL106"/>
  <c r="AM106"/>
  <c r="AN106"/>
  <c r="AI106"/>
  <c r="AI84"/>
  <c r="AJ84"/>
  <c r="AK84"/>
  <c r="AL84"/>
  <c r="AM84"/>
  <c r="AN84"/>
  <c r="AI55"/>
  <c r="AJ55"/>
  <c r="AK55"/>
  <c r="AL55"/>
  <c r="AM55"/>
  <c r="AN55"/>
  <c r="AI96"/>
  <c r="AJ96"/>
  <c r="AK96"/>
  <c r="AL96"/>
  <c r="AM96"/>
  <c r="AN96"/>
  <c r="AI41"/>
  <c r="AJ41"/>
  <c r="AK41"/>
  <c r="AL41"/>
  <c r="AM41"/>
  <c r="AN41"/>
  <c r="AJ39" i="6"/>
  <c r="AI39"/>
  <c r="AF39"/>
  <c r="AI27"/>
  <c r="AF27"/>
  <c r="J41"/>
  <c r="F41"/>
  <c r="U40" i="5"/>
  <c r="P40"/>
  <c r="U39"/>
  <c r="P39"/>
  <c r="U38"/>
  <c r="P38"/>
  <c r="U37"/>
  <c r="P37"/>
  <c r="U36"/>
  <c r="P36"/>
  <c r="U35"/>
  <c r="P35"/>
  <c r="U34"/>
  <c r="P34"/>
  <c r="U33"/>
  <c r="P33"/>
  <c r="U32"/>
  <c r="P32"/>
  <c r="U31"/>
  <c r="P31"/>
  <c r="U30"/>
  <c r="P30"/>
  <c r="U29"/>
  <c r="P29"/>
  <c r="U28"/>
  <c r="P28"/>
  <c r="U27"/>
  <c r="P27"/>
  <c r="AH27" i="6"/>
  <c r="AE27"/>
  <c r="AH39"/>
  <c r="AE39"/>
  <c r="AJ27"/>
  <c r="Q9" i="5"/>
  <c r="T9"/>
  <c r="X9"/>
  <c r="W9"/>
  <c r="Q10"/>
  <c r="T10"/>
  <c r="X10"/>
  <c r="W19"/>
  <c r="Q11"/>
  <c r="T11"/>
  <c r="X11"/>
  <c r="W11"/>
  <c r="Q12"/>
  <c r="T12"/>
  <c r="X12"/>
  <c r="W12"/>
  <c r="Q13"/>
  <c r="T13"/>
  <c r="X13"/>
  <c r="W13"/>
  <c r="Q14"/>
  <c r="T14"/>
  <c r="X14"/>
  <c r="W14"/>
  <c r="Q15"/>
  <c r="T15"/>
  <c r="X15"/>
  <c r="W15"/>
  <c r="Q16"/>
  <c r="T16"/>
  <c r="X16"/>
  <c r="W16"/>
  <c r="Q17"/>
  <c r="T17"/>
  <c r="X17"/>
  <c r="W17"/>
  <c r="Q18"/>
  <c r="T18"/>
  <c r="X18"/>
  <c r="W18"/>
  <c r="Q20"/>
  <c r="T20"/>
  <c r="X20"/>
  <c r="W45"/>
  <c r="Q21"/>
  <c r="T21"/>
  <c r="X21"/>
  <c r="W24"/>
  <c r="Q22"/>
  <c r="T22"/>
  <c r="X22"/>
  <c r="W22"/>
  <c r="Q23"/>
  <c r="T23"/>
  <c r="X23"/>
  <c r="W23"/>
  <c r="Q25"/>
  <c r="T25"/>
  <c r="X25"/>
  <c r="W25"/>
  <c r="Q26"/>
  <c r="T26"/>
  <c r="X26"/>
  <c r="W41"/>
  <c r="Q42"/>
  <c r="T42"/>
  <c r="X42"/>
  <c r="W42"/>
  <c r="Q43"/>
  <c r="T43"/>
  <c r="X43"/>
  <c r="W43"/>
  <c r="Q44"/>
  <c r="T44"/>
  <c r="X44"/>
  <c r="W44"/>
  <c r="Q46"/>
  <c r="T46"/>
  <c r="X46"/>
  <c r="W52"/>
  <c r="Q47"/>
  <c r="T47"/>
  <c r="X47"/>
  <c r="W47"/>
  <c r="Q48"/>
  <c r="T48"/>
  <c r="X48"/>
  <c r="Q49"/>
  <c r="T49"/>
  <c r="X49"/>
  <c r="Q50"/>
  <c r="X50"/>
  <c r="Q53"/>
  <c r="T53"/>
  <c r="X53"/>
  <c r="W75"/>
  <c r="Q54"/>
  <c r="T54"/>
  <c r="X54"/>
  <c r="W54"/>
  <c r="Q55"/>
  <c r="T55"/>
  <c r="X55"/>
  <c r="W55"/>
  <c r="Q56"/>
  <c r="T56"/>
  <c r="X56"/>
  <c r="W56"/>
  <c r="Q57"/>
  <c r="T57"/>
  <c r="X57"/>
  <c r="W62"/>
  <c r="Q58"/>
  <c r="T58"/>
  <c r="X58"/>
  <c r="W58"/>
  <c r="Q59"/>
  <c r="T59"/>
  <c r="X59"/>
  <c r="W59"/>
  <c r="Q60"/>
  <c r="T60"/>
  <c r="X60"/>
  <c r="W60"/>
  <c r="Q61"/>
  <c r="T61"/>
  <c r="X61"/>
  <c r="W61"/>
  <c r="P63"/>
  <c r="U63"/>
  <c r="W63"/>
  <c r="P64"/>
  <c r="U64"/>
  <c r="W64"/>
  <c r="P65"/>
  <c r="U65"/>
  <c r="W65"/>
  <c r="P66"/>
  <c r="X66"/>
  <c r="W66"/>
  <c r="P67"/>
  <c r="U67"/>
  <c r="W67"/>
  <c r="P68"/>
  <c r="U68"/>
  <c r="W68"/>
  <c r="P69"/>
  <c r="U69"/>
  <c r="W69"/>
  <c r="P70"/>
  <c r="U70"/>
  <c r="W70"/>
  <c r="P71"/>
  <c r="U71"/>
  <c r="W71"/>
  <c r="P72"/>
  <c r="U72"/>
  <c r="W72"/>
  <c r="P73"/>
  <c r="U73"/>
  <c r="W73"/>
  <c r="P74"/>
  <c r="U74"/>
  <c r="W74"/>
  <c r="T78"/>
  <c r="W78"/>
  <c r="P77"/>
  <c r="U77"/>
  <c r="W77"/>
  <c r="Q79"/>
  <c r="T79"/>
  <c r="W103"/>
  <c r="Q80"/>
  <c r="T80"/>
  <c r="X80"/>
  <c r="W80"/>
  <c r="Q81"/>
  <c r="T81"/>
  <c r="X81"/>
  <c r="W81"/>
  <c r="Q82"/>
  <c r="T82"/>
  <c r="X82"/>
  <c r="W82"/>
  <c r="Q83"/>
  <c r="T83"/>
  <c r="X83"/>
  <c r="W83"/>
  <c r="Q84"/>
  <c r="T84"/>
  <c r="X84"/>
  <c r="W84"/>
  <c r="Q85"/>
  <c r="T85"/>
  <c r="X85"/>
  <c r="W85"/>
  <c r="Q86"/>
  <c r="T86"/>
  <c r="X86"/>
  <c r="W86"/>
  <c r="Q87"/>
  <c r="T87"/>
  <c r="X87"/>
  <c r="W87"/>
  <c r="Q88"/>
  <c r="T88"/>
  <c r="X88"/>
  <c r="W88"/>
  <c r="Q89"/>
  <c r="T89"/>
  <c r="X89"/>
  <c r="W89"/>
  <c r="Q90"/>
  <c r="S90"/>
  <c r="T90"/>
  <c r="X90"/>
  <c r="W90"/>
  <c r="Q91"/>
  <c r="S91"/>
  <c r="T91"/>
  <c r="X91"/>
  <c r="W91"/>
  <c r="Q92"/>
  <c r="S92"/>
  <c r="T92"/>
  <c r="X92"/>
  <c r="W92"/>
  <c r="Q93"/>
  <c r="S93"/>
  <c r="T93"/>
  <c r="X93"/>
  <c r="W93"/>
  <c r="Q94"/>
  <c r="S94"/>
  <c r="T94"/>
  <c r="X94"/>
  <c r="W94"/>
  <c r="Q95"/>
  <c r="S95"/>
  <c r="T95"/>
  <c r="X95"/>
  <c r="W95"/>
  <c r="Q96"/>
  <c r="S96"/>
  <c r="T96"/>
  <c r="X96"/>
  <c r="W96"/>
  <c r="Q97"/>
  <c r="S97"/>
  <c r="T97"/>
  <c r="X97"/>
  <c r="W97"/>
  <c r="Q98"/>
  <c r="S98"/>
  <c r="T98"/>
  <c r="X98"/>
  <c r="W98"/>
  <c r="Q99"/>
  <c r="S99"/>
  <c r="T99"/>
  <c r="X99"/>
  <c r="W99"/>
  <c r="Q100"/>
  <c r="S100"/>
  <c r="T100"/>
  <c r="X100"/>
  <c r="W100"/>
  <c r="Q101"/>
  <c r="S101"/>
  <c r="T101"/>
  <c r="X101"/>
  <c r="W101"/>
  <c r="Q102"/>
  <c r="S102"/>
  <c r="T102"/>
  <c r="X102"/>
  <c r="W102"/>
  <c r="W116"/>
  <c r="Q105"/>
  <c r="S105"/>
  <c r="T105"/>
  <c r="X105"/>
  <c r="W105"/>
  <c r="Q106"/>
  <c r="S106"/>
  <c r="T106"/>
  <c r="X106"/>
  <c r="W106"/>
  <c r="Q107"/>
  <c r="S107"/>
  <c r="T107"/>
  <c r="X107"/>
  <c r="W107"/>
  <c r="Q108"/>
  <c r="S108"/>
  <c r="T108"/>
  <c r="X108"/>
  <c r="W108"/>
  <c r="Q109"/>
  <c r="S109"/>
  <c r="T109"/>
  <c r="X109"/>
  <c r="W109"/>
  <c r="Q110"/>
  <c r="S110"/>
  <c r="T110"/>
  <c r="X110"/>
  <c r="W110"/>
  <c r="Q111"/>
  <c r="S111"/>
  <c r="T111"/>
  <c r="X111"/>
  <c r="W111"/>
  <c r="Q112"/>
  <c r="S112"/>
  <c r="T112"/>
  <c r="X112"/>
  <c r="W112"/>
  <c r="Q113"/>
  <c r="S113"/>
  <c r="T113"/>
  <c r="X113"/>
  <c r="W113"/>
  <c r="Q114"/>
  <c r="S114"/>
  <c r="T114"/>
  <c r="W114"/>
  <c r="P115"/>
  <c r="T41" i="6"/>
  <c r="AC41" s="1"/>
  <c r="R41"/>
  <c r="P41"/>
  <c r="N41"/>
  <c r="V195"/>
  <c r="X195"/>
  <c r="Z195"/>
  <c r="AB195"/>
  <c r="AD195"/>
  <c r="V196"/>
  <c r="X196"/>
  <c r="Z196"/>
  <c r="AB196"/>
  <c r="AD196"/>
  <c r="V197"/>
  <c r="X197"/>
  <c r="Z197"/>
  <c r="AB197"/>
  <c r="AD197"/>
  <c r="V198"/>
  <c r="X198"/>
  <c r="Z198"/>
  <c r="AB198"/>
  <c r="AD198"/>
  <c r="V199"/>
  <c r="X199"/>
  <c r="Z199"/>
  <c r="AB199"/>
  <c r="AD199"/>
  <c r="V200"/>
  <c r="X200"/>
  <c r="Z200"/>
  <c r="AB200"/>
  <c r="AD200"/>
  <c r="V207"/>
  <c r="X207"/>
  <c r="Z207"/>
  <c r="AB207"/>
  <c r="AD207"/>
  <c r="V202"/>
  <c r="X202"/>
  <c r="Z202"/>
  <c r="AB202"/>
  <c r="AD202"/>
  <c r="V203"/>
  <c r="X203"/>
  <c r="Z203"/>
  <c r="AB203"/>
  <c r="AD203"/>
  <c r="V204"/>
  <c r="X204"/>
  <c r="Z204"/>
  <c r="AB204"/>
  <c r="AD204"/>
  <c r="V205"/>
  <c r="X205"/>
  <c r="Z205"/>
  <c r="AB205"/>
  <c r="AD205"/>
  <c r="V206"/>
  <c r="X206"/>
  <c r="Z206"/>
  <c r="AB206"/>
  <c r="AD206"/>
  <c r="V208"/>
  <c r="X208"/>
  <c r="Z208"/>
  <c r="AB208"/>
  <c r="AD208"/>
  <c r="V209"/>
  <c r="X209"/>
  <c r="Z209"/>
  <c r="AB209"/>
  <c r="AD209"/>
  <c r="V210"/>
  <c r="X210"/>
  <c r="Z210"/>
  <c r="AB210"/>
  <c r="AD210"/>
  <c r="V211"/>
  <c r="X211"/>
  <c r="Z211"/>
  <c r="AB211"/>
  <c r="AD211"/>
  <c r="V212"/>
  <c r="X212"/>
  <c r="Z212"/>
  <c r="AB212"/>
  <c r="AD212"/>
  <c r="V213"/>
  <c r="X213"/>
  <c r="Z213"/>
  <c r="AB213"/>
  <c r="AD213"/>
  <c r="V224"/>
  <c r="X224"/>
  <c r="Z224"/>
  <c r="AB224"/>
  <c r="AD224"/>
  <c r="V216"/>
  <c r="X216"/>
  <c r="Z216"/>
  <c r="AB216"/>
  <c r="AD216"/>
  <c r="V217"/>
  <c r="X217"/>
  <c r="Z217"/>
  <c r="AB217"/>
  <c r="AD217"/>
  <c r="V218"/>
  <c r="X218"/>
  <c r="Z218"/>
  <c r="AB218"/>
  <c r="AD218"/>
  <c r="V219"/>
  <c r="X219"/>
  <c r="Z219"/>
  <c r="AB219"/>
  <c r="AD219"/>
  <c r="V220"/>
  <c r="X220"/>
  <c r="Z220"/>
  <c r="AB220"/>
  <c r="AD220"/>
  <c r="V221"/>
  <c r="X221"/>
  <c r="Z221"/>
  <c r="AB221"/>
  <c r="AD221"/>
  <c r="V222"/>
  <c r="X222"/>
  <c r="Z222"/>
  <c r="AB222"/>
  <c r="AD222"/>
  <c r="V223"/>
  <c r="X223"/>
  <c r="Z223"/>
  <c r="AB223"/>
  <c r="AD223"/>
  <c r="V241"/>
  <c r="X241"/>
  <c r="Z241"/>
  <c r="AB241"/>
  <c r="AD241"/>
  <c r="V231"/>
  <c r="X231"/>
  <c r="Z231"/>
  <c r="AB231"/>
  <c r="AD231"/>
  <c r="V227"/>
  <c r="X227"/>
  <c r="Z227"/>
  <c r="AB227"/>
  <c r="AD227"/>
  <c r="V228"/>
  <c r="X228"/>
  <c r="Z228"/>
  <c r="AB228"/>
  <c r="AD228"/>
  <c r="V229"/>
  <c r="X229"/>
  <c r="Z229"/>
  <c r="AB229"/>
  <c r="AD229"/>
  <c r="V230"/>
  <c r="X230"/>
  <c r="Z230"/>
  <c r="AB230"/>
  <c r="AD230"/>
  <c r="V232"/>
  <c r="X232"/>
  <c r="Z232"/>
  <c r="AB232"/>
  <c r="AD232"/>
  <c r="V233"/>
  <c r="X233"/>
  <c r="Z233"/>
  <c r="AB233"/>
  <c r="AD233"/>
  <c r="V234"/>
  <c r="X234"/>
  <c r="Z234"/>
  <c r="AB234"/>
  <c r="AD234"/>
  <c r="V235"/>
  <c r="X235"/>
  <c r="Z235"/>
  <c r="AB235"/>
  <c r="AD235"/>
  <c r="V236"/>
  <c r="X236"/>
  <c r="Z236"/>
  <c r="AB236"/>
  <c r="AD236"/>
  <c r="V237"/>
  <c r="X237"/>
  <c r="Z237"/>
  <c r="AB237"/>
  <c r="AD237"/>
  <c r="V238"/>
  <c r="X238"/>
  <c r="Z238"/>
  <c r="AB238"/>
  <c r="AD238"/>
  <c r="V239"/>
  <c r="X239"/>
  <c r="Z239"/>
  <c r="AB239"/>
  <c r="AD239"/>
  <c r="V240"/>
  <c r="X240"/>
  <c r="Z240"/>
  <c r="AB240"/>
  <c r="AD240"/>
  <c r="V255"/>
  <c r="X255"/>
  <c r="Z255"/>
  <c r="AB255"/>
  <c r="AD255"/>
  <c r="V243"/>
  <c r="X243"/>
  <c r="Z243"/>
  <c r="AB243"/>
  <c r="AD243"/>
  <c r="V244"/>
  <c r="X244"/>
  <c r="Z244"/>
  <c r="AB244"/>
  <c r="AD244"/>
  <c r="V245"/>
  <c r="X245"/>
  <c r="Z245"/>
  <c r="AB245"/>
  <c r="AD245"/>
  <c r="V246"/>
  <c r="X246"/>
  <c r="Z246"/>
  <c r="AB246"/>
  <c r="AD246"/>
  <c r="V247"/>
  <c r="X247"/>
  <c r="Z247"/>
  <c r="AB247"/>
  <c r="AD247"/>
  <c r="V248"/>
  <c r="X248"/>
  <c r="Z248"/>
  <c r="AB248"/>
  <c r="AD248"/>
  <c r="V249"/>
  <c r="X249"/>
  <c r="Z249"/>
  <c r="AB249"/>
  <c r="AD249"/>
  <c r="V277"/>
  <c r="V282"/>
  <c r="V283"/>
  <c r="X283"/>
  <c r="V284"/>
  <c r="X284"/>
  <c r="Z284"/>
  <c r="V285"/>
  <c r="X285"/>
  <c r="V286"/>
  <c r="X286"/>
  <c r="Z286"/>
  <c r="V287"/>
  <c r="X287"/>
  <c r="Z287"/>
  <c r="V288"/>
  <c r="X288"/>
  <c r="V289"/>
  <c r="X289"/>
  <c r="Z289"/>
  <c r="AB289"/>
  <c r="S115" i="5"/>
  <c r="T115"/>
  <c r="W115"/>
  <c r="T131"/>
  <c r="S173"/>
  <c r="V176"/>
  <c r="S179"/>
  <c r="V193"/>
  <c r="S180"/>
  <c r="Q180"/>
  <c r="T180"/>
  <c r="V180"/>
  <c r="X180"/>
  <c r="S181"/>
  <c r="Q181"/>
  <c r="T181"/>
  <c r="V181"/>
  <c r="X181"/>
  <c r="S182"/>
  <c r="Q182"/>
  <c r="T182"/>
  <c r="V182"/>
  <c r="S183"/>
  <c r="Q183"/>
  <c r="T183"/>
  <c r="V183"/>
  <c r="S184"/>
  <c r="Q184"/>
  <c r="T184"/>
  <c r="V184"/>
  <c r="S185"/>
  <c r="Q185"/>
  <c r="T185"/>
  <c r="V185"/>
  <c r="S186"/>
  <c r="Q186"/>
  <c r="T186"/>
  <c r="V186"/>
  <c r="X186"/>
  <c r="S187"/>
  <c r="Q187"/>
  <c r="T187"/>
  <c r="V187"/>
  <c r="X187"/>
  <c r="S188"/>
  <c r="Q188"/>
  <c r="T188"/>
  <c r="V188"/>
  <c r="X188"/>
  <c r="S189"/>
  <c r="Q189"/>
  <c r="T189"/>
  <c r="V189"/>
  <c r="S190"/>
  <c r="Q190"/>
  <c r="T190"/>
  <c r="V190"/>
  <c r="S191"/>
  <c r="V191"/>
  <c r="S192"/>
  <c r="T192"/>
  <c r="V192"/>
  <c r="S214"/>
  <c r="V214"/>
  <c r="S195"/>
  <c r="Q195"/>
  <c r="T195"/>
  <c r="V195"/>
  <c r="S196"/>
  <c r="Q196"/>
  <c r="T196"/>
  <c r="V196"/>
  <c r="S197"/>
  <c r="Q197"/>
  <c r="T197"/>
  <c r="V197"/>
  <c r="S198"/>
  <c r="Q198"/>
  <c r="T198"/>
  <c r="V198"/>
  <c r="S199"/>
  <c r="Q199"/>
  <c r="T199"/>
  <c r="V199"/>
  <c r="S200"/>
  <c r="V200"/>
  <c r="S201"/>
  <c r="S202"/>
  <c r="Q202"/>
  <c r="T202"/>
  <c r="V202"/>
  <c r="X202"/>
  <c r="S203"/>
  <c r="Q203"/>
  <c r="T203"/>
  <c r="V203"/>
  <c r="X203"/>
  <c r="S204"/>
  <c r="Q204"/>
  <c r="T204"/>
  <c r="V204"/>
  <c r="X204"/>
  <c r="S205"/>
  <c r="Q205"/>
  <c r="T205"/>
  <c r="V205"/>
  <c r="X205"/>
  <c r="S206"/>
  <c r="Q206"/>
  <c r="T206"/>
  <c r="V206"/>
  <c r="S208"/>
  <c r="Q208"/>
  <c r="T208"/>
  <c r="V208"/>
  <c r="S209"/>
  <c r="Q209"/>
  <c r="T209"/>
  <c r="V209"/>
  <c r="V217"/>
  <c r="V218"/>
  <c r="V219"/>
  <c r="V220"/>
  <c r="V221"/>
  <c r="V222"/>
  <c r="V223"/>
  <c r="S241"/>
  <c r="V241"/>
  <c r="S226"/>
  <c r="V231"/>
  <c r="S227"/>
  <c r="V227"/>
  <c r="S228"/>
  <c r="V228"/>
  <c r="S229"/>
  <c r="V229"/>
  <c r="S230"/>
  <c r="V230"/>
  <c r="S232"/>
  <c r="V232"/>
  <c r="V233"/>
  <c r="V234"/>
  <c r="V235"/>
  <c r="V236"/>
  <c r="S238"/>
  <c r="T238"/>
  <c r="V238"/>
  <c r="X238"/>
  <c r="S239"/>
  <c r="T239"/>
  <c r="V239"/>
  <c r="X239"/>
  <c r="S240"/>
  <c r="T240"/>
  <c r="V240"/>
  <c r="X240"/>
  <c r="S242"/>
  <c r="Q242"/>
  <c r="V242"/>
  <c r="S243"/>
  <c r="Q243"/>
  <c r="T243"/>
  <c r="V243"/>
  <c r="X243"/>
  <c r="S244"/>
  <c r="Q244"/>
  <c r="T244"/>
  <c r="V244"/>
  <c r="X244"/>
  <c r="S245"/>
  <c r="Q245"/>
  <c r="T245"/>
  <c r="V245"/>
  <c r="X245"/>
  <c r="S246"/>
  <c r="Q246"/>
  <c r="T246"/>
  <c r="V246"/>
  <c r="X246"/>
  <c r="S247"/>
  <c r="Q247"/>
  <c r="T247"/>
  <c r="V247"/>
  <c r="X247"/>
  <c r="S248"/>
  <c r="Q248"/>
  <c r="T248"/>
  <c r="V248"/>
  <c r="X248"/>
  <c r="S249"/>
  <c r="Q249"/>
  <c r="T249"/>
  <c r="V249"/>
  <c r="X249"/>
  <c r="S250"/>
  <c r="Q250"/>
  <c r="T250"/>
  <c r="V250"/>
  <c r="X250"/>
  <c r="S251"/>
  <c r="Q251"/>
  <c r="T251"/>
  <c r="V251"/>
  <c r="X251"/>
  <c r="S252"/>
  <c r="Q252"/>
  <c r="T252"/>
  <c r="V252"/>
  <c r="X252"/>
  <c r="S253"/>
  <c r="Q253"/>
  <c r="T253"/>
  <c r="V253"/>
  <c r="X253"/>
  <c r="S254"/>
  <c r="Q254"/>
  <c r="T254"/>
  <c r="V254"/>
  <c r="X254"/>
  <c r="S256"/>
  <c r="Q256"/>
  <c r="T256"/>
  <c r="V256"/>
  <c r="X256"/>
  <c r="S257"/>
  <c r="Q257"/>
  <c r="T257"/>
  <c r="V257"/>
  <c r="X257"/>
  <c r="S258"/>
  <c r="Q258"/>
  <c r="V258"/>
  <c r="S259"/>
  <c r="Q259"/>
  <c r="T259"/>
  <c r="V259"/>
  <c r="X259"/>
  <c r="S260"/>
  <c r="Q260"/>
  <c r="T260"/>
  <c r="V260"/>
  <c r="X260"/>
  <c r="S261"/>
  <c r="Q261"/>
  <c r="T261"/>
  <c r="V261"/>
  <c r="X261"/>
  <c r="S262"/>
  <c r="Q262"/>
  <c r="T262"/>
  <c r="V262"/>
  <c r="X262"/>
  <c r="S263"/>
  <c r="Q263"/>
  <c r="T263"/>
  <c r="V263"/>
  <c r="X263"/>
  <c r="S264"/>
  <c r="Q264"/>
  <c r="T264"/>
  <c r="V264"/>
  <c r="X264"/>
  <c r="S265"/>
  <c r="Q265"/>
  <c r="T265"/>
  <c r="V265"/>
  <c r="X265"/>
  <c r="S266"/>
  <c r="Q266"/>
  <c r="T266"/>
  <c r="V266"/>
  <c r="X266"/>
  <c r="S267"/>
  <c r="Q267"/>
  <c r="T267"/>
  <c r="V267"/>
  <c r="X267"/>
  <c r="S268"/>
  <c r="Q268"/>
  <c r="T268"/>
  <c r="V268"/>
  <c r="X268"/>
  <c r="S270"/>
  <c r="Q270"/>
  <c r="V270"/>
  <c r="S271"/>
  <c r="Q271"/>
  <c r="V271"/>
  <c r="S272"/>
  <c r="Q272"/>
  <c r="T272"/>
  <c r="V272"/>
  <c r="X272"/>
  <c r="S273"/>
  <c r="Q273"/>
  <c r="T273"/>
  <c r="V273"/>
  <c r="X273"/>
  <c r="S274"/>
  <c r="Q274"/>
  <c r="T274"/>
  <c r="V274"/>
  <c r="X274"/>
  <c r="S275"/>
  <c r="Q275"/>
  <c r="T275"/>
  <c r="V275"/>
  <c r="X275"/>
  <c r="S276"/>
  <c r="Q276"/>
  <c r="T276"/>
  <c r="V276"/>
  <c r="X276"/>
  <c r="S277"/>
  <c r="Q277"/>
  <c r="T277"/>
  <c r="V277"/>
  <c r="X277"/>
  <c r="S278"/>
  <c r="Q278"/>
  <c r="T278"/>
  <c r="V278"/>
  <c r="X278"/>
  <c r="S279"/>
  <c r="Q279"/>
  <c r="T279"/>
  <c r="V279"/>
  <c r="X279"/>
  <c r="S280"/>
  <c r="Q280"/>
  <c r="T280"/>
  <c r="V280"/>
  <c r="X280"/>
  <c r="S282"/>
  <c r="Q282"/>
  <c r="T282"/>
  <c r="V282"/>
  <c r="X282"/>
  <c r="S283"/>
  <c r="Q283"/>
  <c r="T283"/>
  <c r="V283"/>
  <c r="X283"/>
  <c r="S284"/>
  <c r="Q284"/>
  <c r="T284"/>
  <c r="V284"/>
  <c r="X284"/>
  <c r="S285"/>
  <c r="Q285"/>
  <c r="T285"/>
  <c r="V285"/>
  <c r="X285"/>
  <c r="S286"/>
  <c r="Q286"/>
  <c r="T286"/>
  <c r="V286"/>
  <c r="X286"/>
  <c r="S287"/>
  <c r="Q287"/>
  <c r="T287"/>
  <c r="V287"/>
  <c r="X287"/>
  <c r="S288"/>
  <c r="Q288"/>
  <c r="T288"/>
  <c r="V288"/>
  <c r="X288"/>
  <c r="S289"/>
  <c r="Q289"/>
  <c r="T289"/>
  <c r="V289"/>
  <c r="X289"/>
  <c r="S290"/>
  <c r="Q290"/>
  <c r="T290"/>
  <c r="V290"/>
  <c r="X290"/>
  <c r="U115"/>
  <c r="W131"/>
  <c r="T124"/>
  <c r="W124"/>
  <c r="P119"/>
  <c r="S119"/>
  <c r="T119"/>
  <c r="U119"/>
  <c r="W119"/>
  <c r="P120"/>
  <c r="S120"/>
  <c r="T120"/>
  <c r="U120"/>
  <c r="W120"/>
  <c r="P121"/>
  <c r="S121"/>
  <c r="T121"/>
  <c r="U121"/>
  <c r="W121"/>
  <c r="P122"/>
  <c r="S122"/>
  <c r="T122"/>
  <c r="U122"/>
  <c r="W122"/>
  <c r="P123"/>
  <c r="S123"/>
  <c r="T123"/>
  <c r="U123"/>
  <c r="W123"/>
  <c r="P125"/>
  <c r="S125"/>
  <c r="T125"/>
  <c r="U125"/>
  <c r="W125"/>
  <c r="P126"/>
  <c r="S126"/>
  <c r="T126"/>
  <c r="U126"/>
  <c r="W126"/>
  <c r="P127"/>
  <c r="S127"/>
  <c r="T127"/>
  <c r="U127"/>
  <c r="W127"/>
  <c r="P128"/>
  <c r="S128"/>
  <c r="T128"/>
  <c r="U128"/>
  <c r="W128"/>
  <c r="P129"/>
  <c r="S129"/>
  <c r="T129"/>
  <c r="U129"/>
  <c r="W129"/>
  <c r="P130"/>
  <c r="S130"/>
  <c r="T130"/>
  <c r="U130"/>
  <c r="W130"/>
  <c r="W178"/>
  <c r="P133"/>
  <c r="S133"/>
  <c r="T133"/>
  <c r="U133"/>
  <c r="W133"/>
  <c r="P134"/>
  <c r="S134"/>
  <c r="T134"/>
  <c r="U134"/>
  <c r="W134"/>
  <c r="P135"/>
  <c r="S135"/>
  <c r="T135"/>
  <c r="U135"/>
  <c r="W135"/>
  <c r="P137"/>
  <c r="S137"/>
  <c r="T137"/>
  <c r="U137"/>
  <c r="W137"/>
  <c r="P138"/>
  <c r="S138"/>
  <c r="T138"/>
  <c r="U138"/>
  <c r="W138"/>
  <c r="P139"/>
  <c r="T139"/>
  <c r="U139"/>
  <c r="W139"/>
  <c r="P140"/>
  <c r="T140"/>
  <c r="U140"/>
  <c r="W140"/>
  <c r="P143"/>
  <c r="T143"/>
  <c r="U143"/>
  <c r="W143"/>
  <c r="P144"/>
  <c r="T144"/>
  <c r="U144"/>
  <c r="W144"/>
  <c r="P145"/>
  <c r="T145"/>
  <c r="U145"/>
  <c r="W145"/>
  <c r="P146"/>
  <c r="T146"/>
  <c r="U146"/>
  <c r="W146"/>
  <c r="P147"/>
  <c r="T147"/>
  <c r="U147"/>
  <c r="W147"/>
  <c r="P148"/>
  <c r="T148"/>
  <c r="U148"/>
  <c r="W148"/>
  <c r="P149"/>
  <c r="T149"/>
  <c r="U149"/>
  <c r="W149"/>
  <c r="P151"/>
  <c r="T151"/>
  <c r="U151"/>
  <c r="W151"/>
  <c r="P153"/>
  <c r="T153"/>
  <c r="U153"/>
  <c r="W153"/>
  <c r="P154"/>
  <c r="T154"/>
  <c r="U154"/>
  <c r="W154"/>
  <c r="P155"/>
  <c r="T155"/>
  <c r="U155"/>
  <c r="W155"/>
  <c r="P156"/>
  <c r="T156"/>
  <c r="U156"/>
  <c r="W156"/>
  <c r="P157"/>
  <c r="T157"/>
  <c r="U157"/>
  <c r="W157"/>
  <c r="P158"/>
  <c r="T158"/>
  <c r="U158"/>
  <c r="W158"/>
  <c r="P159"/>
  <c r="T159"/>
  <c r="U159"/>
  <c r="W159"/>
  <c r="P160"/>
  <c r="T160"/>
  <c r="U160"/>
  <c r="W160"/>
  <c r="P161"/>
  <c r="T161"/>
  <c r="U161"/>
  <c r="W161"/>
  <c r="P164"/>
  <c r="T164"/>
  <c r="U164"/>
  <c r="W164"/>
  <c r="P165"/>
  <c r="T165"/>
  <c r="U165"/>
  <c r="W165"/>
  <c r="P166"/>
  <c r="T166"/>
  <c r="U166"/>
  <c r="W166"/>
  <c r="P167"/>
  <c r="T167"/>
  <c r="U167"/>
  <c r="W167"/>
  <c r="P168"/>
  <c r="T168"/>
  <c r="U168"/>
  <c r="W168"/>
  <c r="P169"/>
  <c r="T169"/>
  <c r="U169"/>
  <c r="W169"/>
  <c r="P170"/>
  <c r="T170"/>
  <c r="U170"/>
  <c r="W170"/>
  <c r="P172"/>
  <c r="T172"/>
  <c r="U172"/>
  <c r="W172"/>
  <c r="P174"/>
  <c r="T174"/>
  <c r="U174"/>
  <c r="W174"/>
  <c r="P175"/>
  <c r="T175"/>
  <c r="U175"/>
  <c r="W175"/>
  <c r="P176"/>
  <c r="T176"/>
  <c r="U176"/>
  <c r="W176"/>
  <c r="W184"/>
  <c r="W190"/>
  <c r="U191"/>
  <c r="W192"/>
  <c r="U200"/>
  <c r="W200"/>
  <c r="W208"/>
  <c r="U209"/>
  <c r="W209"/>
  <c r="P211"/>
  <c r="T211"/>
  <c r="U211"/>
  <c r="W211"/>
  <c r="P212"/>
  <c r="T212"/>
  <c r="U212"/>
  <c r="W212"/>
  <c r="P213"/>
  <c r="T213"/>
  <c r="U213"/>
  <c r="W213"/>
  <c r="P216"/>
  <c r="S216"/>
  <c r="T216"/>
  <c r="U216"/>
  <c r="W216"/>
  <c r="P217"/>
  <c r="T217"/>
  <c r="U217"/>
  <c r="S43"/>
  <c r="V48"/>
  <c r="V49"/>
  <c r="S50"/>
  <c r="V50"/>
  <c r="S51"/>
  <c r="V51"/>
  <c r="S9"/>
  <c r="V9"/>
  <c r="S11"/>
  <c r="V11"/>
  <c r="S12"/>
  <c r="V12"/>
  <c r="S13"/>
  <c r="V13"/>
  <c r="S14"/>
  <c r="V14"/>
  <c r="S15"/>
  <c r="V15"/>
  <c r="S16"/>
  <c r="V16"/>
  <c r="S17"/>
  <c r="V17"/>
  <c r="S18"/>
  <c r="V18"/>
  <c r="S22"/>
  <c r="V22"/>
  <c r="S23"/>
  <c r="V23"/>
  <c r="S25"/>
  <c r="V25"/>
  <c r="W48"/>
  <c r="W49"/>
  <c r="T50"/>
  <c r="W50"/>
  <c r="Q51"/>
  <c r="T51"/>
  <c r="X51"/>
  <c r="W51"/>
  <c r="P180"/>
  <c r="U180"/>
  <c r="W180"/>
  <c r="P181"/>
  <c r="U181"/>
  <c r="W181"/>
  <c r="P182"/>
  <c r="U182"/>
  <c r="W182"/>
  <c r="P183"/>
  <c r="U183"/>
  <c r="W183"/>
  <c r="P184"/>
  <c r="U184"/>
  <c r="P185"/>
  <c r="U185"/>
  <c r="W185"/>
  <c r="P186"/>
  <c r="U186"/>
  <c r="W186"/>
  <c r="P187"/>
  <c r="U187"/>
  <c r="W187"/>
  <c r="P188"/>
  <c r="U188"/>
  <c r="W188"/>
  <c r="P189"/>
  <c r="U189"/>
  <c r="W189"/>
  <c r="P190"/>
  <c r="U190"/>
  <c r="P191"/>
  <c r="W191"/>
  <c r="P192"/>
  <c r="U192"/>
  <c r="P195"/>
  <c r="U195"/>
  <c r="W195"/>
  <c r="P196"/>
  <c r="U196"/>
  <c r="W196"/>
  <c r="P197"/>
  <c r="U197"/>
  <c r="W197"/>
  <c r="P198"/>
  <c r="U198"/>
  <c r="W198"/>
  <c r="P199"/>
  <c r="U199"/>
  <c r="W199"/>
  <c r="P200"/>
  <c r="W207"/>
  <c r="P202"/>
  <c r="U202"/>
  <c r="W202"/>
  <c r="P203"/>
  <c r="U203"/>
  <c r="W203"/>
  <c r="P204"/>
  <c r="U204"/>
  <c r="W204"/>
  <c r="P205"/>
  <c r="U205"/>
  <c r="W205"/>
  <c r="P206"/>
  <c r="U206"/>
  <c r="W206"/>
  <c r="P208"/>
  <c r="U208"/>
  <c r="P209"/>
  <c r="S217"/>
  <c r="W217"/>
  <c r="P218"/>
  <c r="S218"/>
  <c r="T218"/>
  <c r="U218"/>
  <c r="W218"/>
  <c r="P219"/>
  <c r="S219"/>
  <c r="T219"/>
  <c r="U219"/>
  <c r="W219"/>
  <c r="P220"/>
  <c r="S220"/>
  <c r="T220"/>
  <c r="U220"/>
  <c r="W220"/>
  <c r="P221"/>
  <c r="S221"/>
  <c r="T221"/>
  <c r="U221"/>
  <c r="W221"/>
  <c r="P222"/>
  <c r="S222"/>
  <c r="T222"/>
  <c r="U222"/>
  <c r="W222"/>
  <c r="P223"/>
  <c r="S223"/>
  <c r="T223"/>
  <c r="U223"/>
  <c r="W223"/>
  <c r="P227"/>
  <c r="T227"/>
  <c r="U227"/>
  <c r="W227"/>
  <c r="P228"/>
  <c r="T228"/>
  <c r="U228"/>
  <c r="W228"/>
  <c r="P229"/>
  <c r="T229"/>
  <c r="U229"/>
  <c r="W229"/>
  <c r="P230"/>
  <c r="T230"/>
  <c r="U230"/>
  <c r="W230"/>
  <c r="P232"/>
  <c r="T232"/>
  <c r="U232"/>
  <c r="W232"/>
  <c r="P233"/>
  <c r="S233"/>
  <c r="T233"/>
  <c r="U233"/>
  <c r="W233"/>
  <c r="P234"/>
  <c r="S234"/>
  <c r="T234"/>
  <c r="U234"/>
  <c r="W234"/>
  <c r="P235"/>
  <c r="S235"/>
  <c r="T235"/>
  <c r="U235"/>
  <c r="W235"/>
  <c r="P236"/>
  <c r="S236"/>
  <c r="T236"/>
  <c r="U236"/>
  <c r="W236"/>
  <c r="P237"/>
  <c r="S237"/>
  <c r="T237"/>
  <c r="U237"/>
  <c r="V237"/>
  <c r="W237"/>
  <c r="P238"/>
  <c r="U238"/>
  <c r="W238"/>
  <c r="Q238"/>
  <c r="P239"/>
  <c r="U239"/>
  <c r="W239"/>
  <c r="Q239"/>
  <c r="P240"/>
  <c r="U240"/>
  <c r="W240"/>
  <c r="Q240"/>
  <c r="S42"/>
  <c r="V42"/>
  <c r="V43"/>
  <c r="S44"/>
  <c r="V44"/>
  <c r="S47"/>
  <c r="V47"/>
  <c r="S48"/>
  <c r="S49"/>
  <c r="S54"/>
  <c r="V54"/>
  <c r="S55"/>
  <c r="V55"/>
  <c r="S56"/>
  <c r="V56"/>
  <c r="S58"/>
  <c r="V58"/>
  <c r="S59"/>
  <c r="V59"/>
  <c r="S60"/>
  <c r="V60"/>
  <c r="S61"/>
  <c r="V61"/>
  <c r="S63"/>
  <c r="Q63"/>
  <c r="T63"/>
  <c r="V63"/>
  <c r="X63"/>
  <c r="S64"/>
  <c r="Q64"/>
  <c r="T64"/>
  <c r="V64"/>
  <c r="X64"/>
  <c r="S65"/>
  <c r="Q65"/>
  <c r="T65"/>
  <c r="V65"/>
  <c r="X65"/>
  <c r="S66"/>
  <c r="Q66"/>
  <c r="T66"/>
  <c r="V66"/>
  <c r="S67"/>
  <c r="Q67"/>
  <c r="T67"/>
  <c r="V67"/>
  <c r="X67"/>
  <c r="S68"/>
  <c r="Q68"/>
  <c r="T68"/>
  <c r="V68"/>
  <c r="X68"/>
  <c r="S69"/>
  <c r="Q69"/>
  <c r="T69"/>
  <c r="V69"/>
  <c r="X69"/>
  <c r="S70"/>
  <c r="Q70"/>
  <c r="T70"/>
  <c r="V70"/>
  <c r="X70"/>
  <c r="S71"/>
  <c r="Q71"/>
  <c r="T71"/>
  <c r="V71"/>
  <c r="X71"/>
  <c r="S72"/>
  <c r="Q72"/>
  <c r="T72"/>
  <c r="V72"/>
  <c r="X72"/>
  <c r="S73"/>
  <c r="Q73"/>
  <c r="T73"/>
  <c r="V73"/>
  <c r="X73"/>
  <c r="S74"/>
  <c r="Q74"/>
  <c r="T74"/>
  <c r="V74"/>
  <c r="X74"/>
  <c r="S77"/>
  <c r="Q77"/>
  <c r="T77"/>
  <c r="V77"/>
  <c r="X77"/>
  <c r="S80"/>
  <c r="V80"/>
  <c r="S81"/>
  <c r="V81"/>
  <c r="S82"/>
  <c r="V82"/>
  <c r="S83"/>
  <c r="V83"/>
  <c r="S84"/>
  <c r="V84"/>
  <c r="S85"/>
  <c r="V85"/>
  <c r="S86"/>
  <c r="V86"/>
  <c r="S87"/>
  <c r="V87"/>
  <c r="S88"/>
  <c r="V88"/>
  <c r="S89"/>
  <c r="V89"/>
  <c r="V90"/>
  <c r="V91"/>
  <c r="V92"/>
  <c r="V93"/>
  <c r="V94"/>
  <c r="V95"/>
  <c r="V96"/>
  <c r="V97"/>
  <c r="V98"/>
  <c r="V99"/>
  <c r="V109"/>
  <c r="V110"/>
  <c r="V111"/>
  <c r="V112"/>
  <c r="V113"/>
  <c r="V114"/>
  <c r="V115"/>
  <c r="V119"/>
  <c r="V120"/>
  <c r="V121"/>
  <c r="V122"/>
  <c r="V123"/>
  <c r="V125"/>
  <c r="V126"/>
  <c r="V127"/>
  <c r="V128"/>
  <c r="V129"/>
  <c r="V130"/>
  <c r="S178"/>
  <c r="V178"/>
  <c r="V133"/>
  <c r="V134"/>
  <c r="V135"/>
  <c r="S141"/>
  <c r="V141"/>
  <c r="V137"/>
  <c r="V138"/>
  <c r="S139"/>
  <c r="V139"/>
  <c r="S140"/>
  <c r="V140"/>
  <c r="S142"/>
  <c r="V150"/>
  <c r="S143"/>
  <c r="V143"/>
  <c r="S144"/>
  <c r="V144"/>
  <c r="S145"/>
  <c r="V145"/>
  <c r="S146"/>
  <c r="V146"/>
  <c r="S147"/>
  <c r="V147"/>
  <c r="S148"/>
  <c r="V148"/>
  <c r="S149"/>
  <c r="V149"/>
  <c r="S151"/>
  <c r="V151"/>
  <c r="S152"/>
  <c r="V162"/>
  <c r="S153"/>
  <c r="V153"/>
  <c r="S154"/>
  <c r="V154"/>
  <c r="S155"/>
  <c r="V155"/>
  <c r="S156"/>
  <c r="V156"/>
  <c r="S157"/>
  <c r="V157"/>
  <c r="S158"/>
  <c r="V158"/>
  <c r="S159"/>
  <c r="V159"/>
  <c r="S160"/>
  <c r="V160"/>
  <c r="S161"/>
  <c r="V161"/>
  <c r="S163"/>
  <c r="V171"/>
  <c r="S164"/>
  <c r="V164"/>
  <c r="S165"/>
  <c r="V165"/>
  <c r="S166"/>
  <c r="V166"/>
  <c r="S167"/>
  <c r="V167"/>
  <c r="S168"/>
  <c r="V168"/>
  <c r="S169"/>
  <c r="V169"/>
  <c r="S170"/>
  <c r="V170"/>
  <c r="S172"/>
  <c r="V172"/>
  <c r="V177"/>
  <c r="S174"/>
  <c r="V174"/>
  <c r="S175"/>
  <c r="V175"/>
  <c r="S176"/>
  <c r="X182"/>
  <c r="X183"/>
  <c r="X184"/>
  <c r="X185"/>
  <c r="X189"/>
  <c r="X190"/>
  <c r="Q191"/>
  <c r="T191"/>
  <c r="X191"/>
  <c r="Q192"/>
  <c r="X192"/>
  <c r="X195"/>
  <c r="X196"/>
  <c r="X197"/>
  <c r="X198"/>
  <c r="X199"/>
  <c r="Q200"/>
  <c r="T200"/>
  <c r="X200"/>
  <c r="X206"/>
  <c r="X208"/>
  <c r="X209"/>
  <c r="S210"/>
  <c r="V210"/>
  <c r="W210"/>
  <c r="S211"/>
  <c r="V211"/>
  <c r="S212"/>
  <c r="V212"/>
  <c r="S213"/>
  <c r="V213"/>
  <c r="S215"/>
  <c r="V224"/>
  <c r="V216"/>
  <c r="W9" i="6"/>
  <c r="Y9"/>
  <c r="AA9"/>
  <c r="AC9"/>
  <c r="W19"/>
  <c r="Y19"/>
  <c r="AA19"/>
  <c r="AC19"/>
  <c r="W11"/>
  <c r="Y11"/>
  <c r="AA11"/>
  <c r="AC11"/>
  <c r="W12"/>
  <c r="Y12"/>
  <c r="AA12"/>
  <c r="AC12"/>
  <c r="W13"/>
  <c r="Y13"/>
  <c r="AA13"/>
  <c r="AC13"/>
  <c r="W14"/>
  <c r="Y14"/>
  <c r="AA14"/>
  <c r="AC14"/>
  <c r="W15"/>
  <c r="Y15"/>
  <c r="AA15"/>
  <c r="AC15"/>
  <c r="W16"/>
  <c r="Y16"/>
  <c r="AA16"/>
  <c r="AC16"/>
  <c r="W17"/>
  <c r="Y17"/>
  <c r="AA17"/>
  <c r="AC17"/>
  <c r="W18"/>
  <c r="Y18"/>
  <c r="AA18"/>
  <c r="AC18"/>
  <c r="W45"/>
  <c r="Y45"/>
  <c r="AA45"/>
  <c r="AC45"/>
  <c r="W24"/>
  <c r="Y24"/>
  <c r="AA24"/>
  <c r="AC24"/>
  <c r="W22"/>
  <c r="Y22"/>
  <c r="AA22"/>
  <c r="AC22"/>
  <c r="W23"/>
  <c r="Y23"/>
  <c r="AA23"/>
  <c r="AC23"/>
  <c r="W25"/>
  <c r="Y25"/>
  <c r="AA25"/>
  <c r="AC25"/>
  <c r="W41"/>
  <c r="AA41"/>
  <c r="W28"/>
  <c r="Y28"/>
  <c r="AA28"/>
  <c r="AC28"/>
  <c r="W29"/>
  <c r="Y29"/>
  <c r="AA29"/>
  <c r="AC29"/>
  <c r="W30"/>
  <c r="Y30"/>
  <c r="AA30"/>
  <c r="AC30"/>
  <c r="W31"/>
  <c r="Y31"/>
  <c r="AA31"/>
  <c r="AC31"/>
  <c r="W32"/>
  <c r="Y32"/>
  <c r="AA32"/>
  <c r="AC32"/>
  <c r="W33"/>
  <c r="Y33"/>
  <c r="AA33"/>
  <c r="AC33"/>
  <c r="W34"/>
  <c r="Y34"/>
  <c r="AA34"/>
  <c r="AC34"/>
  <c r="W35"/>
  <c r="Y35"/>
  <c r="AA35"/>
  <c r="AC35"/>
  <c r="W36"/>
  <c r="Y36"/>
  <c r="AA36"/>
  <c r="AC36"/>
  <c r="W37"/>
  <c r="Y37"/>
  <c r="AA37"/>
  <c r="AC37"/>
  <c r="W38"/>
  <c r="Y38"/>
  <c r="AA38"/>
  <c r="AC38"/>
  <c r="W40"/>
  <c r="Y40"/>
  <c r="AA40"/>
  <c r="AC40"/>
  <c r="W42"/>
  <c r="Y42"/>
  <c r="AA42"/>
  <c r="AC42"/>
  <c r="W43"/>
  <c r="Y43"/>
  <c r="AA43"/>
  <c r="AC43"/>
  <c r="W44"/>
  <c r="Y44"/>
  <c r="AA44"/>
  <c r="AC44"/>
  <c r="W52"/>
  <c r="Y52"/>
  <c r="AA52"/>
  <c r="AC52"/>
  <c r="W47"/>
  <c r="Y47"/>
  <c r="AA47"/>
  <c r="AC47"/>
  <c r="W48"/>
  <c r="Y48"/>
  <c r="AA48"/>
  <c r="AC48"/>
  <c r="W49"/>
  <c r="Y49"/>
  <c r="AA49"/>
  <c r="AC49"/>
  <c r="W50"/>
  <c r="Y50"/>
  <c r="AA50"/>
  <c r="AC50"/>
  <c r="W51"/>
  <c r="Y51"/>
  <c r="AA51"/>
  <c r="AC51"/>
  <c r="W75"/>
  <c r="Y75"/>
  <c r="AA75"/>
  <c r="AC75"/>
  <c r="W54"/>
  <c r="Y54"/>
  <c r="AA54"/>
  <c r="AC54"/>
  <c r="W55"/>
  <c r="Y55"/>
  <c r="AA55"/>
  <c r="AC55"/>
  <c r="W56"/>
  <c r="Y56"/>
  <c r="AA56"/>
  <c r="AC56"/>
  <c r="W62"/>
  <c r="Y62"/>
  <c r="AA62"/>
  <c r="AC62"/>
  <c r="W58"/>
  <c r="Y58"/>
  <c r="AA58"/>
  <c r="AC58"/>
  <c r="W59"/>
  <c r="Y59"/>
  <c r="AA59"/>
  <c r="AC59"/>
  <c r="W60"/>
  <c r="Y60"/>
  <c r="AA60"/>
  <c r="AC60"/>
  <c r="W61"/>
  <c r="Y61"/>
  <c r="AA61"/>
  <c r="AC61"/>
  <c r="W63"/>
  <c r="Y63"/>
  <c r="AA63"/>
  <c r="AC63"/>
  <c r="W64"/>
  <c r="Y64"/>
  <c r="AA64"/>
  <c r="AC64"/>
  <c r="W65"/>
  <c r="Y65"/>
  <c r="AA65"/>
  <c r="AC65"/>
  <c r="W66"/>
  <c r="Y66"/>
  <c r="AA66"/>
  <c r="AC66"/>
  <c r="W67"/>
  <c r="Y67"/>
  <c r="AA67"/>
  <c r="AC67"/>
  <c r="W68"/>
  <c r="Y68"/>
  <c r="AA68"/>
  <c r="AC68"/>
  <c r="W69"/>
  <c r="Y69"/>
  <c r="AA69"/>
  <c r="AC69"/>
  <c r="W70"/>
  <c r="Y70"/>
  <c r="AA70"/>
  <c r="AC70"/>
  <c r="W71"/>
  <c r="Y71"/>
  <c r="AA71"/>
  <c r="AC71"/>
  <c r="W72"/>
  <c r="Y72"/>
  <c r="AA72"/>
  <c r="AC72"/>
  <c r="W73"/>
  <c r="Y73"/>
  <c r="AA73"/>
  <c r="AC73"/>
  <c r="W74"/>
  <c r="Y74"/>
  <c r="AA74"/>
  <c r="AC74"/>
  <c r="W78"/>
  <c r="Y78"/>
  <c r="AA78"/>
  <c r="AC78"/>
  <c r="W77"/>
  <c r="Y77"/>
  <c r="AA77"/>
  <c r="AC77"/>
  <c r="W103"/>
  <c r="Y103"/>
  <c r="AA103"/>
  <c r="AC103"/>
  <c r="W80"/>
  <c r="Y80"/>
  <c r="AA80"/>
  <c r="AC80"/>
  <c r="W81"/>
  <c r="Y81"/>
  <c r="AA81"/>
  <c r="AC81"/>
  <c r="W82"/>
  <c r="Y82"/>
  <c r="AA82"/>
  <c r="AC82"/>
  <c r="W83"/>
  <c r="Y83"/>
  <c r="AA83"/>
  <c r="AC83"/>
  <c r="W84"/>
  <c r="Y84"/>
  <c r="AA84"/>
  <c r="AC84"/>
  <c r="W85"/>
  <c r="Y85"/>
  <c r="AA85"/>
  <c r="AC85"/>
  <c r="W86"/>
  <c r="Y86"/>
  <c r="AA86"/>
  <c r="AC86"/>
  <c r="W87"/>
  <c r="Y87"/>
  <c r="AA87"/>
  <c r="AC87"/>
  <c r="W88"/>
  <c r="Y88"/>
  <c r="AA88"/>
  <c r="AC88"/>
  <c r="W89"/>
  <c r="Y89"/>
  <c r="AA89"/>
  <c r="AC89"/>
  <c r="W90"/>
  <c r="Y90"/>
  <c r="AA90"/>
  <c r="AC90"/>
  <c r="W91"/>
  <c r="Y91"/>
  <c r="AA91"/>
  <c r="AC91"/>
  <c r="W92"/>
  <c r="Y92"/>
  <c r="AA92"/>
  <c r="AC92"/>
  <c r="W93"/>
  <c r="Y93"/>
  <c r="AA93"/>
  <c r="AC93"/>
  <c r="W94"/>
  <c r="Y94"/>
  <c r="AA94"/>
  <c r="AC94"/>
  <c r="W95"/>
  <c r="Y95"/>
  <c r="AA95"/>
  <c r="AC95"/>
  <c r="W96"/>
  <c r="Y96"/>
  <c r="AA96"/>
  <c r="AC96"/>
  <c r="W97"/>
  <c r="Y97"/>
  <c r="AA97"/>
  <c r="AC97"/>
  <c r="W98"/>
  <c r="Y98"/>
  <c r="AA98"/>
  <c r="AC98"/>
  <c r="W99"/>
  <c r="Y99"/>
  <c r="AA99"/>
  <c r="AC99"/>
  <c r="W100"/>
  <c r="Y100"/>
  <c r="AA100"/>
  <c r="AC100"/>
  <c r="W101"/>
  <c r="Y101"/>
  <c r="AA101"/>
  <c r="AC101"/>
  <c r="W102"/>
  <c r="Y102"/>
  <c r="AA102"/>
  <c r="AC102"/>
  <c r="W116"/>
  <c r="Y116"/>
  <c r="AA116"/>
  <c r="AC116"/>
  <c r="W105"/>
  <c r="Y105"/>
  <c r="AA105"/>
  <c r="AC105"/>
  <c r="W106"/>
  <c r="Y106"/>
  <c r="AA106"/>
  <c r="AC106"/>
  <c r="W107"/>
  <c r="Y107"/>
  <c r="AA107"/>
  <c r="AC107"/>
  <c r="W108"/>
  <c r="Y108"/>
  <c r="AA108"/>
  <c r="AC108"/>
  <c r="W109"/>
  <c r="Y109"/>
  <c r="AA109"/>
  <c r="AC109"/>
  <c r="W110"/>
  <c r="Y110"/>
  <c r="AA110"/>
  <c r="AC110"/>
  <c r="W111"/>
  <c r="Y111"/>
  <c r="AA111"/>
  <c r="AC111"/>
  <c r="W112"/>
  <c r="Y112"/>
  <c r="AA112"/>
  <c r="AC112"/>
  <c r="W113"/>
  <c r="Y113"/>
  <c r="AA113"/>
  <c r="AC113"/>
  <c r="W114"/>
  <c r="Y114"/>
  <c r="AA114"/>
  <c r="AC114"/>
  <c r="W115"/>
  <c r="Y115"/>
  <c r="AA115"/>
  <c r="AC115"/>
  <c r="W131"/>
  <c r="Y131"/>
  <c r="AA131"/>
  <c r="AC131"/>
  <c r="W124"/>
  <c r="Y124"/>
  <c r="AA124"/>
  <c r="AC124"/>
  <c r="W119"/>
  <c r="Y119"/>
  <c r="AA119"/>
  <c r="AC119"/>
  <c r="W120"/>
  <c r="Y120"/>
  <c r="AA120"/>
  <c r="AC120"/>
  <c r="W121"/>
  <c r="Y121"/>
  <c r="AA121"/>
  <c r="AC121"/>
  <c r="W122"/>
  <c r="Y122"/>
  <c r="AA122"/>
  <c r="AC122"/>
  <c r="W123"/>
  <c r="Y123"/>
  <c r="AA123"/>
  <c r="AC123"/>
  <c r="W125"/>
  <c r="Y125"/>
  <c r="AA125"/>
  <c r="AC125"/>
  <c r="W126"/>
  <c r="Y126"/>
  <c r="AA126"/>
  <c r="AC126"/>
  <c r="W127"/>
  <c r="Y127"/>
  <c r="AA127"/>
  <c r="AC127"/>
  <c r="W128"/>
  <c r="Y128"/>
  <c r="AA128"/>
  <c r="AC128"/>
  <c r="W129"/>
  <c r="Y129"/>
  <c r="AA129"/>
  <c r="AC129"/>
  <c r="W130"/>
  <c r="Y130"/>
  <c r="AA130"/>
  <c r="AC130"/>
  <c r="W178"/>
  <c r="Y178"/>
  <c r="AA178"/>
  <c r="AC178"/>
  <c r="W133"/>
  <c r="Y133"/>
  <c r="AA133"/>
  <c r="AC133"/>
  <c r="W134"/>
  <c r="Y134"/>
  <c r="AA134"/>
  <c r="AC134"/>
  <c r="W135"/>
  <c r="Y135"/>
  <c r="AA135"/>
  <c r="AC135"/>
  <c r="W141"/>
  <c r="Y141"/>
  <c r="AA141"/>
  <c r="AC141"/>
  <c r="W137"/>
  <c r="Y137"/>
  <c r="AA137"/>
  <c r="AC137"/>
  <c r="W138"/>
  <c r="Y138"/>
  <c r="AA138"/>
  <c r="AC138"/>
  <c r="W139"/>
  <c r="Y139"/>
  <c r="AA139"/>
  <c r="AC139"/>
  <c r="W140"/>
  <c r="Y140"/>
  <c r="AA140"/>
  <c r="AC140"/>
  <c r="W150"/>
  <c r="Y150"/>
  <c r="AA150"/>
  <c r="AC150"/>
  <c r="W143"/>
  <c r="Y143"/>
  <c r="AA143"/>
  <c r="AC143"/>
  <c r="W144"/>
  <c r="Y144"/>
  <c r="AA144"/>
  <c r="AC144"/>
  <c r="W145"/>
  <c r="Y145"/>
  <c r="AA145"/>
  <c r="AC145"/>
  <c r="W146"/>
  <c r="Y146"/>
  <c r="AA146"/>
  <c r="AC146"/>
  <c r="W147"/>
  <c r="Y147"/>
  <c r="AA147"/>
  <c r="AC147"/>
  <c r="W148"/>
  <c r="Y148"/>
  <c r="AA148"/>
  <c r="AC148"/>
  <c r="W149"/>
  <c r="Y149"/>
  <c r="AA149"/>
  <c r="AC149"/>
  <c r="W162"/>
  <c r="Y162"/>
  <c r="AA162"/>
  <c r="AC162"/>
  <c r="W153"/>
  <c r="Y153"/>
  <c r="AA153"/>
  <c r="AC153"/>
  <c r="W154"/>
  <c r="Y154"/>
  <c r="AA154"/>
  <c r="AC154"/>
  <c r="W155"/>
  <c r="Y155"/>
  <c r="AA155"/>
  <c r="AC155"/>
  <c r="W156"/>
  <c r="Y156"/>
  <c r="AA156"/>
  <c r="AC156"/>
  <c r="W157"/>
  <c r="Y157"/>
  <c r="AA157"/>
  <c r="AC157"/>
  <c r="W158"/>
  <c r="Y158"/>
  <c r="AA158"/>
  <c r="AC158"/>
  <c r="W159"/>
  <c r="Y159"/>
  <c r="AA159"/>
  <c r="AC159"/>
  <c r="W160"/>
  <c r="Y160"/>
  <c r="AA160"/>
  <c r="AC160"/>
  <c r="W161"/>
  <c r="Y161"/>
  <c r="AA161"/>
  <c r="AC161"/>
  <c r="W171"/>
  <c r="Y171"/>
  <c r="AA171"/>
  <c r="AC171"/>
  <c r="W164"/>
  <c r="Y164"/>
  <c r="AA164"/>
  <c r="AC164"/>
  <c r="W165"/>
  <c r="Y165"/>
  <c r="AA165"/>
  <c r="AC165"/>
  <c r="W166"/>
  <c r="Y166"/>
  <c r="AA166"/>
  <c r="AC166"/>
  <c r="W167"/>
  <c r="Y167"/>
  <c r="AA167"/>
  <c r="AC167"/>
  <c r="W168"/>
  <c r="Y168"/>
  <c r="AA168"/>
  <c r="AC168"/>
  <c r="W169"/>
  <c r="Y169"/>
  <c r="AA169"/>
  <c r="AC169"/>
  <c r="W170"/>
  <c r="Y170"/>
  <c r="AA170"/>
  <c r="AC170"/>
  <c r="W172"/>
  <c r="Y172"/>
  <c r="AA172"/>
  <c r="AC172"/>
  <c r="W177"/>
  <c r="Y177"/>
  <c r="AA177"/>
  <c r="AC177"/>
  <c r="W249"/>
  <c r="Y249"/>
  <c r="AA249"/>
  <c r="AI249" s="1"/>
  <c r="W250"/>
  <c r="W252"/>
  <c r="Y252"/>
  <c r="AA252"/>
  <c r="AC252"/>
  <c r="W253"/>
  <c r="Y253"/>
  <c r="AA253"/>
  <c r="AC253"/>
  <c r="W254"/>
  <c r="Y254"/>
  <c r="AA254"/>
  <c r="AC254"/>
  <c r="W256"/>
  <c r="Y256"/>
  <c r="AA256"/>
  <c r="AC256"/>
  <c r="W257"/>
  <c r="Y257"/>
  <c r="AA257"/>
  <c r="AC257"/>
  <c r="W269"/>
  <c r="Y269"/>
  <c r="AA269"/>
  <c r="AC269"/>
  <c r="W259"/>
  <c r="Y259"/>
  <c r="AA259"/>
  <c r="AC259"/>
  <c r="W260"/>
  <c r="Y260"/>
  <c r="AA260"/>
  <c r="AC260"/>
  <c r="W261"/>
  <c r="Y261"/>
  <c r="AC261"/>
  <c r="W262"/>
  <c r="Y262"/>
  <c r="AA262"/>
  <c r="AC262"/>
  <c r="W263"/>
  <c r="Y263"/>
  <c r="AA263"/>
  <c r="AC263"/>
  <c r="W264"/>
  <c r="Y264"/>
  <c r="AA264"/>
  <c r="AC264"/>
  <c r="W265"/>
  <c r="Y265"/>
  <c r="AA265"/>
  <c r="AC265"/>
  <c r="W266"/>
  <c r="Y266"/>
  <c r="AA266"/>
  <c r="AC266"/>
  <c r="W267"/>
  <c r="Y267"/>
  <c r="AA267"/>
  <c r="AC267"/>
  <c r="W268"/>
  <c r="Y268"/>
  <c r="AA268"/>
  <c r="AC268"/>
  <c r="W291"/>
  <c r="Y291"/>
  <c r="AA291"/>
  <c r="AC291"/>
  <c r="W281"/>
  <c r="Y281"/>
  <c r="AA281"/>
  <c r="AC281"/>
  <c r="W272"/>
  <c r="Y272"/>
  <c r="AA272"/>
  <c r="AC272"/>
  <c r="W273"/>
  <c r="Y273"/>
  <c r="AA273"/>
  <c r="AC273"/>
  <c r="W274"/>
  <c r="Y274"/>
  <c r="AA274"/>
  <c r="AC274"/>
  <c r="W275"/>
  <c r="Y275"/>
  <c r="AA275"/>
  <c r="AC275"/>
  <c r="W276"/>
  <c r="Y276"/>
  <c r="AA276"/>
  <c r="AC276"/>
  <c r="W277"/>
  <c r="Y277"/>
  <c r="AA277"/>
  <c r="AC277"/>
  <c r="W278"/>
  <c r="Y278"/>
  <c r="AA278"/>
  <c r="AC278"/>
  <c r="W279"/>
  <c r="Y279"/>
  <c r="AA279"/>
  <c r="AC279"/>
  <c r="W280"/>
  <c r="Y280"/>
  <c r="AA280"/>
  <c r="AC280"/>
  <c r="W282"/>
  <c r="Y282"/>
  <c r="AA282"/>
  <c r="AC282"/>
  <c r="W283"/>
  <c r="AF283" s="1"/>
  <c r="Y283"/>
  <c r="AA283"/>
  <c r="AC283"/>
  <c r="W284"/>
  <c r="AF284" s="1"/>
  <c r="Y284"/>
  <c r="AA284"/>
  <c r="AC284"/>
  <c r="W285"/>
  <c r="Y285"/>
  <c r="AA285"/>
  <c r="AC285"/>
  <c r="W286"/>
  <c r="Y286"/>
  <c r="AA286"/>
  <c r="AC286"/>
  <c r="W287"/>
  <c r="AF287" s="1"/>
  <c r="Y287"/>
  <c r="AA287"/>
  <c r="AC287"/>
  <c r="AH287" s="1"/>
  <c r="W288"/>
  <c r="Y288"/>
  <c r="AA288"/>
  <c r="AC288"/>
  <c r="W289"/>
  <c r="Y289"/>
  <c r="AA289"/>
  <c r="AC289"/>
  <c r="W290"/>
  <c r="Y290"/>
  <c r="AA290"/>
  <c r="AC290"/>
  <c r="V9"/>
  <c r="X9"/>
  <c r="Z9"/>
  <c r="AG9" s="1"/>
  <c r="AB9"/>
  <c r="AD9"/>
  <c r="V11"/>
  <c r="AE11" s="1"/>
  <c r="X11"/>
  <c r="Z11"/>
  <c r="AH11" s="1"/>
  <c r="AB11"/>
  <c r="AD11"/>
  <c r="AJ11" s="1"/>
  <c r="V12"/>
  <c r="X12"/>
  <c r="Z12"/>
  <c r="AB12"/>
  <c r="AD12"/>
  <c r="V13"/>
  <c r="AE13" s="1"/>
  <c r="X13"/>
  <c r="Z13"/>
  <c r="AH13" s="1"/>
  <c r="AB13"/>
  <c r="AD13"/>
  <c r="AJ13" s="1"/>
  <c r="V14"/>
  <c r="X14"/>
  <c r="Z14"/>
  <c r="AB14"/>
  <c r="AD14"/>
  <c r="V15"/>
  <c r="AE15" s="1"/>
  <c r="X15"/>
  <c r="Z15"/>
  <c r="AH15" s="1"/>
  <c r="V16"/>
  <c r="X16"/>
  <c r="V17"/>
  <c r="X17"/>
  <c r="Z17"/>
  <c r="AB17"/>
  <c r="V18"/>
  <c r="X18"/>
  <c r="Z18"/>
  <c r="AB18"/>
  <c r="AD18"/>
  <c r="AJ18" s="1"/>
  <c r="V45"/>
  <c r="AE45" s="1"/>
  <c r="X45"/>
  <c r="Z45"/>
  <c r="AH45" s="1"/>
  <c r="AB45"/>
  <c r="AD45"/>
  <c r="AJ45" s="1"/>
  <c r="V22"/>
  <c r="X22"/>
  <c r="Z22"/>
  <c r="AB22"/>
  <c r="AI22" s="1"/>
  <c r="V23"/>
  <c r="X23"/>
  <c r="Z23"/>
  <c r="AB23"/>
  <c r="AD23"/>
  <c r="AJ23" s="1"/>
  <c r="V25"/>
  <c r="X25"/>
  <c r="Z25"/>
  <c r="AH25" s="1"/>
  <c r="V41"/>
  <c r="X41"/>
  <c r="Z41"/>
  <c r="AB41"/>
  <c r="AD41"/>
  <c r="V47"/>
  <c r="AE47" s="1"/>
  <c r="V48"/>
  <c r="V51"/>
  <c r="AE51" s="1"/>
  <c r="X51"/>
  <c r="Z51"/>
  <c r="V75"/>
  <c r="X75"/>
  <c r="Z75"/>
  <c r="AB75"/>
  <c r="AD75"/>
  <c r="V68"/>
  <c r="AE68" s="1"/>
  <c r="V69"/>
  <c r="X69"/>
  <c r="V74"/>
  <c r="X74"/>
  <c r="Z74"/>
  <c r="V77"/>
  <c r="AE77" s="1"/>
  <c r="X77"/>
  <c r="Z77"/>
  <c r="AH77" s="1"/>
  <c r="AB77"/>
  <c r="AD77"/>
  <c r="AJ77" s="1"/>
  <c r="V80"/>
  <c r="V81"/>
  <c r="AE81" s="1"/>
  <c r="X81"/>
  <c r="V83"/>
  <c r="AE83" s="1"/>
  <c r="V84"/>
  <c r="V85"/>
  <c r="V86"/>
  <c r="X86"/>
  <c r="AF86" s="1"/>
  <c r="V87"/>
  <c r="V88"/>
  <c r="AE88" s="1"/>
  <c r="X88"/>
  <c r="V89"/>
  <c r="AE89" s="1"/>
  <c r="V250"/>
  <c r="X250"/>
  <c r="AF250" s="1"/>
  <c r="Z250"/>
  <c r="AB250"/>
  <c r="AD250"/>
  <c r="V251"/>
  <c r="X251"/>
  <c r="V252"/>
  <c r="X252"/>
  <c r="Z252"/>
  <c r="AB252"/>
  <c r="V253"/>
  <c r="X253"/>
  <c r="Z253"/>
  <c r="AH253" s="1"/>
  <c r="AB253"/>
  <c r="AD253"/>
  <c r="AJ253" s="1"/>
  <c r="V254"/>
  <c r="X254"/>
  <c r="Z254"/>
  <c r="AB254"/>
  <c r="AD254"/>
  <c r="AJ254" s="1"/>
  <c r="V256"/>
  <c r="X256"/>
  <c r="Z256"/>
  <c r="AH256" s="1"/>
  <c r="AB256"/>
  <c r="AD256"/>
  <c r="AJ256" s="1"/>
  <c r="V257"/>
  <c r="X257"/>
  <c r="Z257"/>
  <c r="AB257"/>
  <c r="AD257"/>
  <c r="AJ257" s="1"/>
  <c r="V259"/>
  <c r="X259"/>
  <c r="Z259"/>
  <c r="AH259" s="1"/>
  <c r="V260"/>
  <c r="X260"/>
  <c r="V261"/>
  <c r="V276"/>
  <c r="AE276" s="1"/>
  <c r="X277"/>
  <c r="Z277"/>
  <c r="AH277" s="1"/>
  <c r="V278"/>
  <c r="X278"/>
  <c r="AF278" s="1"/>
  <c r="Z278"/>
  <c r="V280"/>
  <c r="X282"/>
  <c r="Z288"/>
  <c r="AH288" s="1"/>
  <c r="AD289"/>
  <c r="AI9"/>
  <c r="AJ9"/>
  <c r="AI11"/>
  <c r="AJ12"/>
  <c r="AI14"/>
  <c r="AJ14"/>
  <c r="AF16"/>
  <c r="AJ75"/>
  <c r="W174"/>
  <c r="Y174"/>
  <c r="AA174"/>
  <c r="AC174"/>
  <c r="W175"/>
  <c r="Y175"/>
  <c r="AA175"/>
  <c r="AC175"/>
  <c r="W176"/>
  <c r="Y176"/>
  <c r="AA176"/>
  <c r="AC176"/>
  <c r="W193"/>
  <c r="Y193"/>
  <c r="AA193"/>
  <c r="AC193"/>
  <c r="W180"/>
  <c r="Y180"/>
  <c r="AA180"/>
  <c r="AC180"/>
  <c r="W181"/>
  <c r="Y181"/>
  <c r="AA181"/>
  <c r="AC181"/>
  <c r="W182"/>
  <c r="Y182"/>
  <c r="AA182"/>
  <c r="AC182"/>
  <c r="W183"/>
  <c r="Y183"/>
  <c r="AA183"/>
  <c r="AC183"/>
  <c r="W184"/>
  <c r="Y184"/>
  <c r="AA184"/>
  <c r="AC184"/>
  <c r="W185"/>
  <c r="Y185"/>
  <c r="AA185"/>
  <c r="AC185"/>
  <c r="W186"/>
  <c r="Y186"/>
  <c r="AA186"/>
  <c r="AC186"/>
  <c r="W187"/>
  <c r="Y187"/>
  <c r="AA187"/>
  <c r="AC187"/>
  <c r="W188"/>
  <c r="Y188"/>
  <c r="AA188"/>
  <c r="AC188"/>
  <c r="W189"/>
  <c r="Y189"/>
  <c r="AA189"/>
  <c r="AC189"/>
  <c r="W190"/>
  <c r="Y190"/>
  <c r="AA190"/>
  <c r="AC190"/>
  <c r="W191"/>
  <c r="Y191"/>
  <c r="AA191"/>
  <c r="AC191"/>
  <c r="W192"/>
  <c r="Y192"/>
  <c r="AA192"/>
  <c r="AC192"/>
  <c r="AF256"/>
  <c r="AF277"/>
  <c r="AF282"/>
  <c r="AB15"/>
  <c r="AD15"/>
  <c r="Z16"/>
  <c r="AB16"/>
  <c r="AD16"/>
  <c r="AJ16" s="1"/>
  <c r="AD17"/>
  <c r="AJ17" s="1"/>
  <c r="AD22"/>
  <c r="AJ22" s="1"/>
  <c r="AB25"/>
  <c r="AD25"/>
  <c r="AJ25" s="1"/>
  <c r="V28"/>
  <c r="X28"/>
  <c r="Z28"/>
  <c r="AB28"/>
  <c r="AD28"/>
  <c r="V29"/>
  <c r="AE29" s="1"/>
  <c r="X29"/>
  <c r="Z29"/>
  <c r="AB29"/>
  <c r="AD29"/>
  <c r="AJ29" s="1"/>
  <c r="V30"/>
  <c r="X30"/>
  <c r="Z30"/>
  <c r="AB30"/>
  <c r="AD30"/>
  <c r="V31"/>
  <c r="X31"/>
  <c r="Z31"/>
  <c r="AB31"/>
  <c r="AD31"/>
  <c r="AJ31" s="1"/>
  <c r="V32"/>
  <c r="X32"/>
  <c r="Z32"/>
  <c r="AB32"/>
  <c r="AD32"/>
  <c r="AJ32" s="1"/>
  <c r="V33"/>
  <c r="X33"/>
  <c r="Z33"/>
  <c r="AB33"/>
  <c r="AD33"/>
  <c r="AJ33" s="1"/>
  <c r="V34"/>
  <c r="X34"/>
  <c r="Z34"/>
  <c r="AB34"/>
  <c r="AD34"/>
  <c r="AJ34" s="1"/>
  <c r="V35"/>
  <c r="X35"/>
  <c r="Z35"/>
  <c r="AB35"/>
  <c r="AD35"/>
  <c r="V36"/>
  <c r="X36"/>
  <c r="Z36"/>
  <c r="AB36"/>
  <c r="AD36"/>
  <c r="AJ36" s="1"/>
  <c r="V37"/>
  <c r="X37"/>
  <c r="Z37"/>
  <c r="AB37"/>
  <c r="AD37"/>
  <c r="AJ37" s="1"/>
  <c r="V38"/>
  <c r="X38"/>
  <c r="Z38"/>
  <c r="AB38"/>
  <c r="AD38"/>
  <c r="AJ38" s="1"/>
  <c r="V40"/>
  <c r="X40"/>
  <c r="Z40"/>
  <c r="AB40"/>
  <c r="AD40"/>
  <c r="V42"/>
  <c r="X42"/>
  <c r="Z42"/>
  <c r="AB42"/>
  <c r="AD42"/>
  <c r="AJ42" s="1"/>
  <c r="V43"/>
  <c r="X43"/>
  <c r="Z43"/>
  <c r="AB43"/>
  <c r="AD43"/>
  <c r="AJ43" s="1"/>
  <c r="V44"/>
  <c r="X44"/>
  <c r="Z44"/>
  <c r="AB44"/>
  <c r="AD44"/>
  <c r="AJ44" s="1"/>
  <c r="X47"/>
  <c r="Z47"/>
  <c r="AB47"/>
  <c r="AD47"/>
  <c r="AJ47" s="1"/>
  <c r="X48"/>
  <c r="Z48"/>
  <c r="AB48"/>
  <c r="AD48"/>
  <c r="V49"/>
  <c r="X49"/>
  <c r="Z49"/>
  <c r="AH49" s="1"/>
  <c r="AB49"/>
  <c r="AD49"/>
  <c r="AJ49" s="1"/>
  <c r="V50"/>
  <c r="X50"/>
  <c r="Z50"/>
  <c r="AB50"/>
  <c r="AD50"/>
  <c r="AB51"/>
  <c r="AD51"/>
  <c r="AJ51" s="1"/>
  <c r="V54"/>
  <c r="X54"/>
  <c r="Z54"/>
  <c r="AH54" s="1"/>
  <c r="AB54"/>
  <c r="AD54"/>
  <c r="V55"/>
  <c r="X55"/>
  <c r="Z55"/>
  <c r="AB55"/>
  <c r="AD55"/>
  <c r="AJ55" s="1"/>
  <c r="V56"/>
  <c r="X56"/>
  <c r="Z56"/>
  <c r="AB56"/>
  <c r="AD56"/>
  <c r="V58"/>
  <c r="X58"/>
  <c r="Z58"/>
  <c r="AB58"/>
  <c r="AD58"/>
  <c r="AJ58" s="1"/>
  <c r="V59"/>
  <c r="X59"/>
  <c r="Z59"/>
  <c r="AB59"/>
  <c r="AD59"/>
  <c r="V60"/>
  <c r="X60"/>
  <c r="Z60"/>
  <c r="AB60"/>
  <c r="AD60"/>
  <c r="AJ60" s="1"/>
  <c r="V61"/>
  <c r="X61"/>
  <c r="Z61"/>
  <c r="AB61"/>
  <c r="AD61"/>
  <c r="V63"/>
  <c r="X63"/>
  <c r="Z63"/>
  <c r="AB63"/>
  <c r="AD63"/>
  <c r="AJ63" s="1"/>
  <c r="V64"/>
  <c r="X64"/>
  <c r="Z64"/>
  <c r="AB64"/>
  <c r="AD64"/>
  <c r="V65"/>
  <c r="X65"/>
  <c r="Z65"/>
  <c r="AB65"/>
  <c r="AD65"/>
  <c r="AJ65" s="1"/>
  <c r="V66"/>
  <c r="X66"/>
  <c r="Z66"/>
  <c r="AB66"/>
  <c r="AD66"/>
  <c r="V67"/>
  <c r="X67"/>
  <c r="Z67"/>
  <c r="AB67"/>
  <c r="AD67"/>
  <c r="AJ67" s="1"/>
  <c r="X68"/>
  <c r="Z68"/>
  <c r="AB68"/>
  <c r="AD68"/>
  <c r="Z69"/>
  <c r="AB69"/>
  <c r="AD69"/>
  <c r="V70"/>
  <c r="X70"/>
  <c r="Z70"/>
  <c r="AB70"/>
  <c r="AD70"/>
  <c r="V71"/>
  <c r="X71"/>
  <c r="Z71"/>
  <c r="AB71"/>
  <c r="AD71"/>
  <c r="V72"/>
  <c r="X72"/>
  <c r="Z72"/>
  <c r="AB72"/>
  <c r="AD72"/>
  <c r="AJ72" s="1"/>
  <c r="V73"/>
  <c r="AE73" s="1"/>
  <c r="X73"/>
  <c r="Z73"/>
  <c r="AB73"/>
  <c r="AD73"/>
  <c r="AB74"/>
  <c r="AD74"/>
  <c r="AJ74" s="1"/>
  <c r="X80"/>
  <c r="Z80"/>
  <c r="AB80"/>
  <c r="AD80"/>
  <c r="AJ80" s="1"/>
  <c r="Z81"/>
  <c r="AB81"/>
  <c r="AD81"/>
  <c r="V82"/>
  <c r="X82"/>
  <c r="Z82"/>
  <c r="AB82"/>
  <c r="AD82"/>
  <c r="AJ82" s="1"/>
  <c r="X83"/>
  <c r="Z83"/>
  <c r="AB83"/>
  <c r="AD83"/>
  <c r="AJ83" s="1"/>
  <c r="X84"/>
  <c r="Z84"/>
  <c r="AB84"/>
  <c r="AD84"/>
  <c r="AJ84" s="1"/>
  <c r="X85"/>
  <c r="Z85"/>
  <c r="AB85"/>
  <c r="AD85"/>
  <c r="AJ85" s="1"/>
  <c r="Z86"/>
  <c r="AB86"/>
  <c r="AD86"/>
  <c r="AJ86" s="1"/>
  <c r="X87"/>
  <c r="Z87"/>
  <c r="AB87"/>
  <c r="AD87"/>
  <c r="Z88"/>
  <c r="AB88"/>
  <c r="AD88"/>
  <c r="X89"/>
  <c r="Z89"/>
  <c r="AB89"/>
  <c r="AD89"/>
  <c r="AJ89" s="1"/>
  <c r="V90"/>
  <c r="X90"/>
  <c r="Z90"/>
  <c r="AB90"/>
  <c r="AD90"/>
  <c r="AJ90" s="1"/>
  <c r="V91"/>
  <c r="AE91" s="1"/>
  <c r="X91"/>
  <c r="Z91"/>
  <c r="AB91"/>
  <c r="AD91"/>
  <c r="AJ91" s="1"/>
  <c r="V92"/>
  <c r="X92"/>
  <c r="Z92"/>
  <c r="AB92"/>
  <c r="AD92"/>
  <c r="AJ92" s="1"/>
  <c r="V93"/>
  <c r="X93"/>
  <c r="Z93"/>
  <c r="AB93"/>
  <c r="AD93"/>
  <c r="AJ93" s="1"/>
  <c r="V94"/>
  <c r="X94"/>
  <c r="Z94"/>
  <c r="AB94"/>
  <c r="AD94"/>
  <c r="AJ94" s="1"/>
  <c r="V95"/>
  <c r="AE95" s="1"/>
  <c r="X95"/>
  <c r="Z95"/>
  <c r="AB95"/>
  <c r="AD95"/>
  <c r="AJ95" s="1"/>
  <c r="V96"/>
  <c r="X96"/>
  <c r="Z96"/>
  <c r="AB96"/>
  <c r="AD96"/>
  <c r="AJ96" s="1"/>
  <c r="V97"/>
  <c r="X97"/>
  <c r="Z97"/>
  <c r="AB97"/>
  <c r="AD97"/>
  <c r="AJ97" s="1"/>
  <c r="V98"/>
  <c r="X98"/>
  <c r="Z98"/>
  <c r="AB98"/>
  <c r="AD98"/>
  <c r="AJ98" s="1"/>
  <c r="V99"/>
  <c r="AE99" s="1"/>
  <c r="X99"/>
  <c r="Z99"/>
  <c r="AB99"/>
  <c r="AD99"/>
  <c r="AJ99" s="1"/>
  <c r="V100"/>
  <c r="X100"/>
  <c r="Z100"/>
  <c r="AB100"/>
  <c r="AD100"/>
  <c r="AJ100" s="1"/>
  <c r="V101"/>
  <c r="X101"/>
  <c r="Z101"/>
  <c r="AB101"/>
  <c r="AD101"/>
  <c r="AJ101" s="1"/>
  <c r="V102"/>
  <c r="X102"/>
  <c r="Z102"/>
  <c r="AB102"/>
  <c r="AD102"/>
  <c r="AJ102" s="1"/>
  <c r="V116"/>
  <c r="V105"/>
  <c r="X105"/>
  <c r="Z105"/>
  <c r="AB105"/>
  <c r="AD105"/>
  <c r="V106"/>
  <c r="X106"/>
  <c r="Z106"/>
  <c r="AB106"/>
  <c r="AD106"/>
  <c r="AJ106" s="1"/>
  <c r="V107"/>
  <c r="X107"/>
  <c r="Z107"/>
  <c r="AB107"/>
  <c r="AD107"/>
  <c r="AJ107" s="1"/>
  <c r="V108"/>
  <c r="X108"/>
  <c r="AF108" s="1"/>
  <c r="Z108"/>
  <c r="AB108"/>
  <c r="AD108"/>
  <c r="AJ108" s="1"/>
  <c r="V109"/>
  <c r="X109"/>
  <c r="Z109"/>
  <c r="AB109"/>
  <c r="AD109"/>
  <c r="V110"/>
  <c r="X110"/>
  <c r="Z110"/>
  <c r="AB110"/>
  <c r="AD110"/>
  <c r="AJ110" s="1"/>
  <c r="V111"/>
  <c r="X111"/>
  <c r="Z111"/>
  <c r="AB111"/>
  <c r="AD111"/>
  <c r="AJ111" s="1"/>
  <c r="V112"/>
  <c r="X112"/>
  <c r="AF112" s="1"/>
  <c r="Z112"/>
  <c r="AB112"/>
  <c r="AD112"/>
  <c r="AJ112" s="1"/>
  <c r="V113"/>
  <c r="X113"/>
  <c r="Z113"/>
  <c r="AB113"/>
  <c r="AD113"/>
  <c r="V114"/>
  <c r="X114"/>
  <c r="Z114"/>
  <c r="AB114"/>
  <c r="AD114"/>
  <c r="AJ114" s="1"/>
  <c r="V115"/>
  <c r="X115"/>
  <c r="Z115"/>
  <c r="AB115"/>
  <c r="AD115"/>
  <c r="AJ115" s="1"/>
  <c r="V119"/>
  <c r="X119"/>
  <c r="AF119" s="1"/>
  <c r="Z119"/>
  <c r="AB119"/>
  <c r="AD119"/>
  <c r="AJ119" s="1"/>
  <c r="V120"/>
  <c r="X120"/>
  <c r="Z120"/>
  <c r="AB120"/>
  <c r="AD120"/>
  <c r="V121"/>
  <c r="X121"/>
  <c r="Z121"/>
  <c r="AJ15"/>
  <c r="AJ28"/>
  <c r="AJ30"/>
  <c r="AI33"/>
  <c r="AF34"/>
  <c r="AJ35"/>
  <c r="AI37"/>
  <c r="AF38"/>
  <c r="AJ40"/>
  <c r="AI43"/>
  <c r="AF44"/>
  <c r="AJ48"/>
  <c r="AJ50"/>
  <c r="AJ54"/>
  <c r="AJ56"/>
  <c r="AJ59"/>
  <c r="AJ61"/>
  <c r="AJ64"/>
  <c r="AJ66"/>
  <c r="AJ68"/>
  <c r="AJ69"/>
  <c r="AJ70"/>
  <c r="AJ71"/>
  <c r="AJ73"/>
  <c r="AJ81"/>
  <c r="AF84"/>
  <c r="AI85"/>
  <c r="AJ87"/>
  <c r="AJ88"/>
  <c r="AI91"/>
  <c r="AI95"/>
  <c r="AI99"/>
  <c r="AJ105"/>
  <c r="AJ109"/>
  <c r="AJ113"/>
  <c r="AJ120"/>
  <c r="AB121"/>
  <c r="AD121"/>
  <c r="AJ121" s="1"/>
  <c r="V122"/>
  <c r="X122"/>
  <c r="Z122"/>
  <c r="AB122"/>
  <c r="AD122"/>
  <c r="AJ122" s="1"/>
  <c r="V123"/>
  <c r="X123"/>
  <c r="Z123"/>
  <c r="AB123"/>
  <c r="AD123"/>
  <c r="AJ123" s="1"/>
  <c r="V125"/>
  <c r="X125"/>
  <c r="Z125"/>
  <c r="AB125"/>
  <c r="AD125"/>
  <c r="AJ125" s="1"/>
  <c r="V126"/>
  <c r="X126"/>
  <c r="Z126"/>
  <c r="AB126"/>
  <c r="AD126"/>
  <c r="AJ126" s="1"/>
  <c r="V127"/>
  <c r="X127"/>
  <c r="Z127"/>
  <c r="AB127"/>
  <c r="AD127"/>
  <c r="AJ127" s="1"/>
  <c r="V128"/>
  <c r="X128"/>
  <c r="Z128"/>
  <c r="AB128"/>
  <c r="AD128"/>
  <c r="AJ128" s="1"/>
  <c r="V129"/>
  <c r="X129"/>
  <c r="Z129"/>
  <c r="AB129"/>
  <c r="AD129"/>
  <c r="AJ129" s="1"/>
  <c r="V130"/>
  <c r="X130"/>
  <c r="Z130"/>
  <c r="AB130"/>
  <c r="AD130"/>
  <c r="AJ130" s="1"/>
  <c r="V178"/>
  <c r="X178"/>
  <c r="Z178"/>
  <c r="AB178"/>
  <c r="AD178"/>
  <c r="AJ178" s="1"/>
  <c r="V133"/>
  <c r="X133"/>
  <c r="Z133"/>
  <c r="AB133"/>
  <c r="AD133"/>
  <c r="AJ133" s="1"/>
  <c r="V134"/>
  <c r="X134"/>
  <c r="Z134"/>
  <c r="AB134"/>
  <c r="AD134"/>
  <c r="AJ134" s="1"/>
  <c r="V135"/>
  <c r="X135"/>
  <c r="Z135"/>
  <c r="AB135"/>
  <c r="AD135"/>
  <c r="AJ135" s="1"/>
  <c r="V137"/>
  <c r="X137"/>
  <c r="Z137"/>
  <c r="AB137"/>
  <c r="AD137"/>
  <c r="AJ137" s="1"/>
  <c r="V138"/>
  <c r="X138"/>
  <c r="Z138"/>
  <c r="AB138"/>
  <c r="AD138"/>
  <c r="AJ138" s="1"/>
  <c r="V139"/>
  <c r="X139"/>
  <c r="Z139"/>
  <c r="AB139"/>
  <c r="AD139"/>
  <c r="AJ139" s="1"/>
  <c r="V140"/>
  <c r="X140"/>
  <c r="Z140"/>
  <c r="AB140"/>
  <c r="AD140"/>
  <c r="AJ140" s="1"/>
  <c r="V143"/>
  <c r="X143"/>
  <c r="Z143"/>
  <c r="AB143"/>
  <c r="AD143"/>
  <c r="AJ143" s="1"/>
  <c r="V144"/>
  <c r="X144"/>
  <c r="Z144"/>
  <c r="AB144"/>
  <c r="AD144"/>
  <c r="AJ144" s="1"/>
  <c r="V145"/>
  <c r="X145"/>
  <c r="Z145"/>
  <c r="AB145"/>
  <c r="AD145"/>
  <c r="AJ145" s="1"/>
  <c r="V146"/>
  <c r="X146"/>
  <c r="Z146"/>
  <c r="AB146"/>
  <c r="AD146"/>
  <c r="AJ146" s="1"/>
  <c r="V147"/>
  <c r="X147"/>
  <c r="Z147"/>
  <c r="AB147"/>
  <c r="AD147"/>
  <c r="AJ147" s="1"/>
  <c r="V148"/>
  <c r="X148"/>
  <c r="Z148"/>
  <c r="AB148"/>
  <c r="AD148"/>
  <c r="AJ148" s="1"/>
  <c r="V149"/>
  <c r="X149"/>
  <c r="Z149"/>
  <c r="AB149"/>
  <c r="AD149"/>
  <c r="AJ149" s="1"/>
  <c r="V151"/>
  <c r="X151"/>
  <c r="Z151"/>
  <c r="AB151"/>
  <c r="AD151"/>
  <c r="V153"/>
  <c r="X153"/>
  <c r="Z153"/>
  <c r="AB153"/>
  <c r="AD153"/>
  <c r="AJ153" s="1"/>
  <c r="V154"/>
  <c r="X154"/>
  <c r="Z154"/>
  <c r="AB154"/>
  <c r="AD154"/>
  <c r="V155"/>
  <c r="X155"/>
  <c r="Z155"/>
  <c r="AB155"/>
  <c r="AD155"/>
  <c r="AJ155" s="1"/>
  <c r="V156"/>
  <c r="X156"/>
  <c r="Z156"/>
  <c r="AB156"/>
  <c r="AD156"/>
  <c r="AJ156" s="1"/>
  <c r="V157"/>
  <c r="X157"/>
  <c r="Z157"/>
  <c r="AB157"/>
  <c r="AD157"/>
  <c r="AJ157" s="1"/>
  <c r="V158"/>
  <c r="X158"/>
  <c r="Z158"/>
  <c r="AB158"/>
  <c r="AD158"/>
  <c r="V159"/>
  <c r="X159"/>
  <c r="Z159"/>
  <c r="AB159"/>
  <c r="AD159"/>
  <c r="AJ159" s="1"/>
  <c r="V160"/>
  <c r="X160"/>
  <c r="Z160"/>
  <c r="AB160"/>
  <c r="AD160"/>
  <c r="AJ160" s="1"/>
  <c r="V161"/>
  <c r="X161"/>
  <c r="Z161"/>
  <c r="AB161"/>
  <c r="AD161"/>
  <c r="AJ161" s="1"/>
  <c r="V164"/>
  <c r="X164"/>
  <c r="Z164"/>
  <c r="AB164"/>
  <c r="AD164"/>
  <c r="V165"/>
  <c r="X165"/>
  <c r="Z165"/>
  <c r="AB165"/>
  <c r="AD165"/>
  <c r="AJ165" s="1"/>
  <c r="V166"/>
  <c r="X166"/>
  <c r="Z166"/>
  <c r="AB166"/>
  <c r="AD166"/>
  <c r="AJ166" s="1"/>
  <c r="V167"/>
  <c r="X167"/>
  <c r="Z167"/>
  <c r="AB167"/>
  <c r="AD167"/>
  <c r="V168"/>
  <c r="X168"/>
  <c r="Z168"/>
  <c r="AB168"/>
  <c r="AD168"/>
  <c r="V169"/>
  <c r="X169"/>
  <c r="Z169"/>
  <c r="AB169"/>
  <c r="AD169"/>
  <c r="V170"/>
  <c r="X170"/>
  <c r="Z170"/>
  <c r="AB170"/>
  <c r="AD170"/>
  <c r="AJ170" s="1"/>
  <c r="V172"/>
  <c r="X172"/>
  <c r="Z172"/>
  <c r="AB172"/>
  <c r="AD172"/>
  <c r="AJ172" s="1"/>
  <c r="V174"/>
  <c r="AE174" s="1"/>
  <c r="X174"/>
  <c r="Z174"/>
  <c r="AB174"/>
  <c r="AD174"/>
  <c r="AJ174" s="1"/>
  <c r="V175"/>
  <c r="X175"/>
  <c r="Z175"/>
  <c r="AB175"/>
  <c r="AD175"/>
  <c r="V176"/>
  <c r="AE176" s="1"/>
  <c r="X176"/>
  <c r="Z176"/>
  <c r="AB176"/>
  <c r="AD176"/>
  <c r="AJ176" s="1"/>
  <c r="V180"/>
  <c r="AE180" s="1"/>
  <c r="X180"/>
  <c r="Z180"/>
  <c r="AB180"/>
  <c r="AD180"/>
  <c r="V181"/>
  <c r="X181"/>
  <c r="Z181"/>
  <c r="AB181"/>
  <c r="AD181"/>
  <c r="AJ181" s="1"/>
  <c r="V182"/>
  <c r="AE182" s="1"/>
  <c r="X182"/>
  <c r="Z182"/>
  <c r="AB182"/>
  <c r="AD182"/>
  <c r="V183"/>
  <c r="X183"/>
  <c r="Z183"/>
  <c r="AB183"/>
  <c r="AI183" s="1"/>
  <c r="AD183"/>
  <c r="AJ183" s="1"/>
  <c r="V184"/>
  <c r="AE184" s="1"/>
  <c r="X184"/>
  <c r="Z184"/>
  <c r="AB184"/>
  <c r="AD184"/>
  <c r="V185"/>
  <c r="X185"/>
  <c r="Z185"/>
  <c r="AB185"/>
  <c r="AD185"/>
  <c r="AJ185" s="1"/>
  <c r="V186"/>
  <c r="AE186" s="1"/>
  <c r="X186"/>
  <c r="Z186"/>
  <c r="AB186"/>
  <c r="AF128"/>
  <c r="AF138"/>
  <c r="AF148"/>
  <c r="AJ154"/>
  <c r="AJ158"/>
  <c r="AJ164"/>
  <c r="AJ167"/>
  <c r="AJ168"/>
  <c r="AJ169"/>
  <c r="AF174"/>
  <c r="AJ175"/>
  <c r="AI176"/>
  <c r="AF181"/>
  <c r="AF185"/>
  <c r="Z251"/>
  <c r="AB251"/>
  <c r="AD251"/>
  <c r="AD252"/>
  <c r="AB259"/>
  <c r="AD259"/>
  <c r="Z260"/>
  <c r="AH260" s="1"/>
  <c r="AB260"/>
  <c r="AD260"/>
  <c r="AJ260" s="1"/>
  <c r="X261"/>
  <c r="Z261"/>
  <c r="AB261"/>
  <c r="AD261"/>
  <c r="AA261"/>
  <c r="AI261" s="1"/>
  <c r="V263"/>
  <c r="AE263" s="1"/>
  <c r="X263"/>
  <c r="Z263"/>
  <c r="AH263" s="1"/>
  <c r="AB263"/>
  <c r="AD263"/>
  <c r="V265"/>
  <c r="AE265" s="1"/>
  <c r="X265"/>
  <c r="AF265" s="1"/>
  <c r="Z265"/>
  <c r="AB265"/>
  <c r="AI265" s="1"/>
  <c r="AD265"/>
  <c r="V267"/>
  <c r="AE267" s="1"/>
  <c r="X267"/>
  <c r="Z267"/>
  <c r="AH267" s="1"/>
  <c r="AB267"/>
  <c r="AD267"/>
  <c r="V272"/>
  <c r="X272"/>
  <c r="AF272" s="1"/>
  <c r="Z272"/>
  <c r="AB272"/>
  <c r="AI272" s="1"/>
  <c r="AD272"/>
  <c r="V274"/>
  <c r="AE274" s="1"/>
  <c r="X274"/>
  <c r="Z274"/>
  <c r="AH274" s="1"/>
  <c r="AB274"/>
  <c r="AD274"/>
  <c r="V275"/>
  <c r="X275"/>
  <c r="AF275" s="1"/>
  <c r="Z275"/>
  <c r="AB275"/>
  <c r="AI275" s="1"/>
  <c r="X276"/>
  <c r="Z276"/>
  <c r="AH276" s="1"/>
  <c r="AB276"/>
  <c r="AD276"/>
  <c r="AB277"/>
  <c r="AD277"/>
  <c r="AB278"/>
  <c r="AD278"/>
  <c r="V279"/>
  <c r="X279"/>
  <c r="AF279" s="1"/>
  <c r="Z279"/>
  <c r="AB279"/>
  <c r="AI279" s="1"/>
  <c r="X280"/>
  <c r="Z280"/>
  <c r="AH280" s="1"/>
  <c r="AB280"/>
  <c r="AD280"/>
  <c r="Z282"/>
  <c r="AB282"/>
  <c r="AI282" s="1"/>
  <c r="AD282"/>
  <c r="Z283"/>
  <c r="AB283"/>
  <c r="AD283"/>
  <c r="AB284"/>
  <c r="AD284"/>
  <c r="Z285"/>
  <c r="AB285"/>
  <c r="AI285" s="1"/>
  <c r="AD285"/>
  <c r="AB286"/>
  <c r="AI286" s="1"/>
  <c r="AD286"/>
  <c r="AB287"/>
  <c r="AI287" s="1"/>
  <c r="AB288"/>
  <c r="AD288"/>
  <c r="AD186"/>
  <c r="V187"/>
  <c r="AE187" s="1"/>
  <c r="X187"/>
  <c r="Z187"/>
  <c r="AB187"/>
  <c r="AD187"/>
  <c r="AJ187" s="1"/>
  <c r="V188"/>
  <c r="X188"/>
  <c r="AF188" s="1"/>
  <c r="Z188"/>
  <c r="AB188"/>
  <c r="AI188" s="1"/>
  <c r="AD188"/>
  <c r="V189"/>
  <c r="AE189" s="1"/>
  <c r="X189"/>
  <c r="Z189"/>
  <c r="AH189" s="1"/>
  <c r="AB189"/>
  <c r="AD189"/>
  <c r="AJ189" s="1"/>
  <c r="V190"/>
  <c r="X190"/>
  <c r="AF190" s="1"/>
  <c r="Z190"/>
  <c r="AB190"/>
  <c r="AI190" s="1"/>
  <c r="AD190"/>
  <c r="V191"/>
  <c r="AE191" s="1"/>
  <c r="X191"/>
  <c r="Z191"/>
  <c r="AB191"/>
  <c r="AD191"/>
  <c r="AJ191" s="1"/>
  <c r="V192"/>
  <c r="X192"/>
  <c r="AF192" s="1"/>
  <c r="Z192"/>
  <c r="AB192"/>
  <c r="AI192" s="1"/>
  <c r="AD192"/>
  <c r="D214"/>
  <c r="V214" s="1"/>
  <c r="F214"/>
  <c r="H214"/>
  <c r="Z214" s="1"/>
  <c r="J214"/>
  <c r="L214"/>
  <c r="AD214" s="1"/>
  <c r="AB194"/>
  <c r="W196"/>
  <c r="AF196" s="1"/>
  <c r="Y196"/>
  <c r="AA196"/>
  <c r="AI196" s="1"/>
  <c r="AC196"/>
  <c r="AA197"/>
  <c r="AI197" s="1"/>
  <c r="AC197"/>
  <c r="W198"/>
  <c r="AE198" s="1"/>
  <c r="Y198"/>
  <c r="AA198"/>
  <c r="AI198" s="1"/>
  <c r="AC198"/>
  <c r="W199"/>
  <c r="Y199"/>
  <c r="AA199"/>
  <c r="AI199" s="1"/>
  <c r="AC199"/>
  <c r="W200"/>
  <c r="AE200" s="1"/>
  <c r="Y200"/>
  <c r="AA200"/>
  <c r="AI200" s="1"/>
  <c r="AC200"/>
  <c r="W202"/>
  <c r="Y202"/>
  <c r="AA202"/>
  <c r="AI202" s="1"/>
  <c r="AC202"/>
  <c r="W203"/>
  <c r="AE203" s="1"/>
  <c r="Y203"/>
  <c r="AA203"/>
  <c r="AI203" s="1"/>
  <c r="AC203"/>
  <c r="W204"/>
  <c r="Y204"/>
  <c r="AA204"/>
  <c r="AI204" s="1"/>
  <c r="AC204"/>
  <c r="W205"/>
  <c r="Y205"/>
  <c r="AA205"/>
  <c r="AI205" s="1"/>
  <c r="AC205"/>
  <c r="W206"/>
  <c r="Y206"/>
  <c r="AA206"/>
  <c r="AI206" s="1"/>
  <c r="AC206"/>
  <c r="W208"/>
  <c r="AE208" s="1"/>
  <c r="Y208"/>
  <c r="AA208"/>
  <c r="AI208" s="1"/>
  <c r="AC208"/>
  <c r="W209"/>
  <c r="Y209"/>
  <c r="AA209"/>
  <c r="AI209" s="1"/>
  <c r="AC209"/>
  <c r="W210"/>
  <c r="Y210"/>
  <c r="AA210"/>
  <c r="AI210" s="1"/>
  <c r="AC210"/>
  <c r="W211"/>
  <c r="Y211"/>
  <c r="AA211"/>
  <c r="AI211" s="1"/>
  <c r="AC211"/>
  <c r="W212"/>
  <c r="AE212" s="1"/>
  <c r="Y212"/>
  <c r="AA212"/>
  <c r="AI212" s="1"/>
  <c r="AC212"/>
  <c r="W213"/>
  <c r="Y213"/>
  <c r="AA213"/>
  <c r="AI213" s="1"/>
  <c r="AC213"/>
  <c r="W216"/>
  <c r="Y216"/>
  <c r="AA216"/>
  <c r="AI216" s="1"/>
  <c r="AC216"/>
  <c r="W217"/>
  <c r="Y217"/>
  <c r="AA217"/>
  <c r="AI217" s="1"/>
  <c r="AC217"/>
  <c r="W218"/>
  <c r="AE218" s="1"/>
  <c r="Y218"/>
  <c r="AA218"/>
  <c r="AI218" s="1"/>
  <c r="AC218"/>
  <c r="W219"/>
  <c r="Y219"/>
  <c r="AA219"/>
  <c r="AI219" s="1"/>
  <c r="AC219"/>
  <c r="W220"/>
  <c r="Y220"/>
  <c r="AA220"/>
  <c r="AI220" s="1"/>
  <c r="AC220"/>
  <c r="W221"/>
  <c r="Y221"/>
  <c r="AA221"/>
  <c r="AI221" s="1"/>
  <c r="AC221"/>
  <c r="W222"/>
  <c r="AE222" s="1"/>
  <c r="Y222"/>
  <c r="AA222"/>
  <c r="AI222" s="1"/>
  <c r="AC222"/>
  <c r="W223"/>
  <c r="Y223"/>
  <c r="AA223"/>
  <c r="AI223" s="1"/>
  <c r="AC223"/>
  <c r="W227"/>
  <c r="Y227"/>
  <c r="AA227"/>
  <c r="AI227" s="1"/>
  <c r="AC227"/>
  <c r="W228"/>
  <c r="Y228"/>
  <c r="AA228"/>
  <c r="AI228" s="1"/>
  <c r="AC228"/>
  <c r="W229"/>
  <c r="AE229" s="1"/>
  <c r="Y229"/>
  <c r="AA229"/>
  <c r="AI229" s="1"/>
  <c r="AC229"/>
  <c r="W230"/>
  <c r="Y230"/>
  <c r="AA230"/>
  <c r="AI230" s="1"/>
  <c r="AC230"/>
  <c r="W232"/>
  <c r="Y232"/>
  <c r="AA232"/>
  <c r="AI232" s="1"/>
  <c r="AC232"/>
  <c r="W233"/>
  <c r="Y233"/>
  <c r="AA233"/>
  <c r="AI233" s="1"/>
  <c r="AC233"/>
  <c r="W234"/>
  <c r="AE234" s="1"/>
  <c r="Y234"/>
  <c r="AA234"/>
  <c r="AI234" s="1"/>
  <c r="AC234"/>
  <c r="W235"/>
  <c r="Y235"/>
  <c r="AA235"/>
  <c r="AI235" s="1"/>
  <c r="AC235"/>
  <c r="W236"/>
  <c r="Y236"/>
  <c r="AA236"/>
  <c r="AI236" s="1"/>
  <c r="AC236"/>
  <c r="W237"/>
  <c r="Y237"/>
  <c r="AA237"/>
  <c r="AI237" s="1"/>
  <c r="AC237"/>
  <c r="W238"/>
  <c r="AE238" s="1"/>
  <c r="Y238"/>
  <c r="AA238"/>
  <c r="AI238" s="1"/>
  <c r="AC238"/>
  <c r="W239"/>
  <c r="Y239"/>
  <c r="AA239"/>
  <c r="AI239" s="1"/>
  <c r="AC239"/>
  <c r="W240"/>
  <c r="Y240"/>
  <c r="AA240"/>
  <c r="AI240" s="1"/>
  <c r="AC240"/>
  <c r="W243"/>
  <c r="Y243"/>
  <c r="AA243"/>
  <c r="AI243" s="1"/>
  <c r="AC243"/>
  <c r="W244"/>
  <c r="Y244"/>
  <c r="AA244"/>
  <c r="AI244" s="1"/>
  <c r="AC244"/>
  <c r="W245"/>
  <c r="Y245"/>
  <c r="AA245"/>
  <c r="AI245" s="1"/>
  <c r="AC245"/>
  <c r="W246"/>
  <c r="AE246" s="1"/>
  <c r="Y246"/>
  <c r="AA246"/>
  <c r="AI246" s="1"/>
  <c r="AC246"/>
  <c r="W247"/>
  <c r="Y247"/>
  <c r="AA247"/>
  <c r="AI247" s="1"/>
  <c r="AC247"/>
  <c r="W248"/>
  <c r="Y248"/>
  <c r="AA248"/>
  <c r="AI248" s="1"/>
  <c r="AC248"/>
  <c r="AC249"/>
  <c r="AJ252"/>
  <c r="AI259"/>
  <c r="AJ259"/>
  <c r="AI260"/>
  <c r="AF274"/>
  <c r="AI274"/>
  <c r="AF276"/>
  <c r="AI276"/>
  <c r="AI277"/>
  <c r="AI278"/>
  <c r="AF280"/>
  <c r="AI280"/>
  <c r="AJ280"/>
  <c r="AI283"/>
  <c r="AI284"/>
  <c r="AI288"/>
  <c r="V19"/>
  <c r="X19"/>
  <c r="Z19"/>
  <c r="AB19"/>
  <c r="AD19"/>
  <c r="AJ19" s="1"/>
  <c r="AH12"/>
  <c r="AH16"/>
  <c r="V24"/>
  <c r="X24"/>
  <c r="Z24"/>
  <c r="AB24"/>
  <c r="AD24"/>
  <c r="AJ24" s="1"/>
  <c r="AE25"/>
  <c r="AE31"/>
  <c r="W10"/>
  <c r="Y10"/>
  <c r="AA10"/>
  <c r="AC10"/>
  <c r="W20"/>
  <c r="Y20"/>
  <c r="AA20"/>
  <c r="AC20"/>
  <c r="W21"/>
  <c r="Y21"/>
  <c r="AA21"/>
  <c r="AC21"/>
  <c r="AJ41"/>
  <c r="W26"/>
  <c r="Y26"/>
  <c r="AA26"/>
  <c r="AC26"/>
  <c r="AE34"/>
  <c r="AE38"/>
  <c r="AE44"/>
  <c r="V52"/>
  <c r="X52"/>
  <c r="Z52"/>
  <c r="AB52"/>
  <c r="AD52"/>
  <c r="AH47"/>
  <c r="AH51"/>
  <c r="AH56"/>
  <c r="V62"/>
  <c r="X62"/>
  <c r="Z62"/>
  <c r="AB62"/>
  <c r="AD62"/>
  <c r="AE58"/>
  <c r="AE63"/>
  <c r="AE67"/>
  <c r="AE71"/>
  <c r="V78"/>
  <c r="AE78" s="1"/>
  <c r="X78"/>
  <c r="Z78"/>
  <c r="AH78" s="1"/>
  <c r="AB78"/>
  <c r="AD78"/>
  <c r="AJ78" s="1"/>
  <c r="V103"/>
  <c r="X103"/>
  <c r="AF103" s="1"/>
  <c r="Z103"/>
  <c r="AB103"/>
  <c r="AD103"/>
  <c r="AE85"/>
  <c r="AE93"/>
  <c r="AE97"/>
  <c r="AE101"/>
  <c r="X116"/>
  <c r="Z116"/>
  <c r="AB116"/>
  <c r="AD116"/>
  <c r="AH110"/>
  <c r="V131"/>
  <c r="X131"/>
  <c r="Z131"/>
  <c r="AB131"/>
  <c r="AD131"/>
  <c r="V124"/>
  <c r="X124"/>
  <c r="Z124"/>
  <c r="AB124"/>
  <c r="AD124"/>
  <c r="AJ124" s="1"/>
  <c r="AH121"/>
  <c r="AH130"/>
  <c r="V141"/>
  <c r="X141"/>
  <c r="Z141"/>
  <c r="AB141"/>
  <c r="AI141" s="1"/>
  <c r="AD141"/>
  <c r="AJ141" s="1"/>
  <c r="AE140"/>
  <c r="V150"/>
  <c r="X150"/>
  <c r="Z150"/>
  <c r="AB150"/>
  <c r="AD150"/>
  <c r="AJ150" s="1"/>
  <c r="AH143"/>
  <c r="V10"/>
  <c r="AE10" s="1"/>
  <c r="X10"/>
  <c r="Z10"/>
  <c r="AB10"/>
  <c r="AD10"/>
  <c r="V20"/>
  <c r="AE20" s="1"/>
  <c r="X20"/>
  <c r="Z20"/>
  <c r="AB20"/>
  <c r="AD20"/>
  <c r="V21"/>
  <c r="AE21" s="1"/>
  <c r="X21"/>
  <c r="Z21"/>
  <c r="AB21"/>
  <c r="AD21"/>
  <c r="V26"/>
  <c r="AE26" s="1"/>
  <c r="X26"/>
  <c r="Z26"/>
  <c r="AB26"/>
  <c r="AD26"/>
  <c r="AJ52"/>
  <c r="AJ62"/>
  <c r="AJ103"/>
  <c r="AJ116"/>
  <c r="AJ131"/>
  <c r="W46"/>
  <c r="Y46"/>
  <c r="AA46"/>
  <c r="AC46"/>
  <c r="W53"/>
  <c r="Y53"/>
  <c r="AA53"/>
  <c r="AC53"/>
  <c r="W57"/>
  <c r="Y57"/>
  <c r="AA57"/>
  <c r="AC57"/>
  <c r="W76"/>
  <c r="Y76"/>
  <c r="AA76"/>
  <c r="AC76"/>
  <c r="W79"/>
  <c r="Y79"/>
  <c r="AA79"/>
  <c r="AC79"/>
  <c r="W104"/>
  <c r="Y104"/>
  <c r="AA104"/>
  <c r="AC104"/>
  <c r="W117"/>
  <c r="Y117"/>
  <c r="AA117"/>
  <c r="AC117"/>
  <c r="W118"/>
  <c r="Y118"/>
  <c r="AA118"/>
  <c r="AC118"/>
  <c r="W132"/>
  <c r="Y132"/>
  <c r="AA132"/>
  <c r="AC132"/>
  <c r="W136"/>
  <c r="Y136"/>
  <c r="AA136"/>
  <c r="AC136"/>
  <c r="W142"/>
  <c r="Y142"/>
  <c r="AA142"/>
  <c r="AC142"/>
  <c r="W151"/>
  <c r="Y151"/>
  <c r="AA151"/>
  <c r="AC151"/>
  <c r="AJ151" s="1"/>
  <c r="V162"/>
  <c r="X162"/>
  <c r="Z162"/>
  <c r="AB162"/>
  <c r="AD162"/>
  <c r="AJ162" s="1"/>
  <c r="AE153"/>
  <c r="AE161"/>
  <c r="V171"/>
  <c r="X171"/>
  <c r="Z171"/>
  <c r="AB171"/>
  <c r="AD171"/>
  <c r="AH164"/>
  <c r="V177"/>
  <c r="X177"/>
  <c r="Z177"/>
  <c r="AB177"/>
  <c r="AD177"/>
  <c r="AJ177" s="1"/>
  <c r="AE175"/>
  <c r="V193"/>
  <c r="AE193" s="1"/>
  <c r="X193"/>
  <c r="Z193"/>
  <c r="AH193" s="1"/>
  <c r="AB193"/>
  <c r="AD193"/>
  <c r="AJ193" s="1"/>
  <c r="AH181"/>
  <c r="AH183"/>
  <c r="AH185"/>
  <c r="AH187"/>
  <c r="AH191"/>
  <c r="V46"/>
  <c r="X46"/>
  <c r="Z46"/>
  <c r="AB46"/>
  <c r="AD46"/>
  <c r="V53"/>
  <c r="X53"/>
  <c r="Z53"/>
  <c r="AB53"/>
  <c r="AD53"/>
  <c r="V57"/>
  <c r="X57"/>
  <c r="Z57"/>
  <c r="AB57"/>
  <c r="AD57"/>
  <c r="V76"/>
  <c r="X76"/>
  <c r="Z76"/>
  <c r="AB76"/>
  <c r="AD76"/>
  <c r="V79"/>
  <c r="X79"/>
  <c r="Z79"/>
  <c r="AB79"/>
  <c r="AD79"/>
  <c r="V104"/>
  <c r="X104"/>
  <c r="Z104"/>
  <c r="AB104"/>
  <c r="AD104"/>
  <c r="V117"/>
  <c r="X117"/>
  <c r="Z117"/>
  <c r="AB117"/>
  <c r="AD117"/>
  <c r="V118"/>
  <c r="X118"/>
  <c r="Z118"/>
  <c r="AB118"/>
  <c r="AD118"/>
  <c r="V132"/>
  <c r="X132"/>
  <c r="Z132"/>
  <c r="AB132"/>
  <c r="AD132"/>
  <c r="V136"/>
  <c r="X136"/>
  <c r="Z136"/>
  <c r="AB136"/>
  <c r="AD136"/>
  <c r="V142"/>
  <c r="X142"/>
  <c r="Z142"/>
  <c r="AB142"/>
  <c r="AD142"/>
  <c r="AJ171"/>
  <c r="V152"/>
  <c r="X152"/>
  <c r="Z152"/>
  <c r="AB152"/>
  <c r="AD152"/>
  <c r="V163"/>
  <c r="X163"/>
  <c r="Z163"/>
  <c r="AB163"/>
  <c r="AD163"/>
  <c r="V173"/>
  <c r="X173"/>
  <c r="Z173"/>
  <c r="AB173"/>
  <c r="AD173"/>
  <c r="V179"/>
  <c r="X179"/>
  <c r="Z179"/>
  <c r="AB179"/>
  <c r="AD179"/>
  <c r="X214"/>
  <c r="AB214"/>
  <c r="N214"/>
  <c r="P214"/>
  <c r="R214"/>
  <c r="T214"/>
  <c r="AC214" s="1"/>
  <c r="V194"/>
  <c r="Z194"/>
  <c r="AD194"/>
  <c r="W195"/>
  <c r="AF195" s="1"/>
  <c r="Y195"/>
  <c r="AA195"/>
  <c r="AI195" s="1"/>
  <c r="AC195"/>
  <c r="W197"/>
  <c r="AF197" s="1"/>
  <c r="Y197"/>
  <c r="AJ198"/>
  <c r="AJ200"/>
  <c r="W207"/>
  <c r="AF207" s="1"/>
  <c r="Y207"/>
  <c r="AA207"/>
  <c r="AI207" s="1"/>
  <c r="AC207"/>
  <c r="AJ202"/>
  <c r="AJ204"/>
  <c r="AJ206"/>
  <c r="AJ209"/>
  <c r="AJ211"/>
  <c r="AJ213"/>
  <c r="W224"/>
  <c r="AF224" s="1"/>
  <c r="Y224"/>
  <c r="AA224"/>
  <c r="AI224" s="1"/>
  <c r="AC224"/>
  <c r="AJ216"/>
  <c r="AJ218"/>
  <c r="AJ220"/>
  <c r="AJ222"/>
  <c r="W241"/>
  <c r="Y241"/>
  <c r="AA241"/>
  <c r="AC241"/>
  <c r="AJ241" s="1"/>
  <c r="W231"/>
  <c r="AF231" s="1"/>
  <c r="Y231"/>
  <c r="AA231"/>
  <c r="AI231" s="1"/>
  <c r="AC231"/>
  <c r="AJ227"/>
  <c r="AJ229"/>
  <c r="AJ232"/>
  <c r="AJ234"/>
  <c r="AJ236"/>
  <c r="AJ238"/>
  <c r="AJ240"/>
  <c r="AJ243"/>
  <c r="AJ245"/>
  <c r="AJ247"/>
  <c r="W152"/>
  <c r="AF152" s="1"/>
  <c r="Y152"/>
  <c r="AA152"/>
  <c r="AI152" s="1"/>
  <c r="AC152"/>
  <c r="W163"/>
  <c r="Y163"/>
  <c r="AA163"/>
  <c r="AC163"/>
  <c r="W173"/>
  <c r="AF173" s="1"/>
  <c r="Y173"/>
  <c r="AA173"/>
  <c r="AI173" s="1"/>
  <c r="AC173"/>
  <c r="W179"/>
  <c r="Y179"/>
  <c r="AA179"/>
  <c r="AC179"/>
  <c r="W214"/>
  <c r="AF214" s="1"/>
  <c r="AA214"/>
  <c r="X194"/>
  <c r="AJ196"/>
  <c r="AE241"/>
  <c r="V201"/>
  <c r="X201"/>
  <c r="Z201"/>
  <c r="AB201"/>
  <c r="AD201"/>
  <c r="V215"/>
  <c r="X215"/>
  <c r="Z215"/>
  <c r="AB215"/>
  <c r="AD215"/>
  <c r="V225"/>
  <c r="X225"/>
  <c r="Z225"/>
  <c r="AB225"/>
  <c r="AD225"/>
  <c r="V226"/>
  <c r="X226"/>
  <c r="Z226"/>
  <c r="AB226"/>
  <c r="AD226"/>
  <c r="V242"/>
  <c r="X242"/>
  <c r="Z242"/>
  <c r="AB242"/>
  <c r="AD242"/>
  <c r="W194"/>
  <c r="Y194"/>
  <c r="AA194"/>
  <c r="AI194" s="1"/>
  <c r="AC194"/>
  <c r="AJ194" s="1"/>
  <c r="W201"/>
  <c r="AF201" s="1"/>
  <c r="Y201"/>
  <c r="AA201"/>
  <c r="AI201" s="1"/>
  <c r="AC201"/>
  <c r="AJ201" s="1"/>
  <c r="W215"/>
  <c r="Y215"/>
  <c r="AA215"/>
  <c r="AC215"/>
  <c r="W225"/>
  <c r="AF225" s="1"/>
  <c r="Y225"/>
  <c r="AA225"/>
  <c r="AI225" s="1"/>
  <c r="AC225"/>
  <c r="AJ225" s="1"/>
  <c r="W226"/>
  <c r="Y226"/>
  <c r="AA226"/>
  <c r="AC226"/>
  <c r="W255"/>
  <c r="AF255" s="1"/>
  <c r="Y255"/>
  <c r="AA255"/>
  <c r="AI255" s="1"/>
  <c r="AC255"/>
  <c r="W242"/>
  <c r="AF242" s="1"/>
  <c r="Y242"/>
  <c r="AA242"/>
  <c r="AI242" s="1"/>
  <c r="AC242"/>
  <c r="AJ242" s="1"/>
  <c r="Y250"/>
  <c r="AA250"/>
  <c r="AC250"/>
  <c r="AJ250" s="1"/>
  <c r="W251"/>
  <c r="Y251"/>
  <c r="AA251"/>
  <c r="AI251" s="1"/>
  <c r="AC251"/>
  <c r="AJ251" s="1"/>
  <c r="AH261"/>
  <c r="AE272"/>
  <c r="AE275"/>
  <c r="AE278"/>
  <c r="AE279"/>
  <c r="AE280"/>
  <c r="AE282"/>
  <c r="AH283"/>
  <c r="AE285"/>
  <c r="AE286"/>
  <c r="AE288"/>
  <c r="AE289"/>
  <c r="W258"/>
  <c r="Y258"/>
  <c r="AA258"/>
  <c r="AC258"/>
  <c r="V262"/>
  <c r="AE262" s="1"/>
  <c r="X262"/>
  <c r="AF262" s="1"/>
  <c r="Z262"/>
  <c r="AB262"/>
  <c r="AI262" s="1"/>
  <c r="AD262"/>
  <c r="V264"/>
  <c r="AE264" s="1"/>
  <c r="X264"/>
  <c r="AF264" s="1"/>
  <c r="Z264"/>
  <c r="AB264"/>
  <c r="AI264" s="1"/>
  <c r="AD264"/>
  <c r="V266"/>
  <c r="AE266" s="1"/>
  <c r="X266"/>
  <c r="AF266" s="1"/>
  <c r="Z266"/>
  <c r="AB266"/>
  <c r="AI266" s="1"/>
  <c r="AD266"/>
  <c r="V268"/>
  <c r="AE268" s="1"/>
  <c r="X268"/>
  <c r="AF268" s="1"/>
  <c r="Z268"/>
  <c r="AB268"/>
  <c r="AI268" s="1"/>
  <c r="AD268"/>
  <c r="Y270"/>
  <c r="AC270"/>
  <c r="V281"/>
  <c r="AE281" s="1"/>
  <c r="X281"/>
  <c r="AF281" s="1"/>
  <c r="Z281"/>
  <c r="AB281"/>
  <c r="AI281" s="1"/>
  <c r="AD281"/>
  <c r="W271"/>
  <c r="AA271"/>
  <c r="V273"/>
  <c r="AE273" s="1"/>
  <c r="X273"/>
  <c r="AF273" s="1"/>
  <c r="Z273"/>
  <c r="AB273"/>
  <c r="AI273" s="1"/>
  <c r="AD273"/>
  <c r="AD275"/>
  <c r="AD279"/>
  <c r="V290"/>
  <c r="AE290" s="1"/>
  <c r="X290"/>
  <c r="AF290" s="1"/>
  <c r="Z290"/>
  <c r="AB290"/>
  <c r="AI290" s="1"/>
  <c r="AD290"/>
  <c r="V269"/>
  <c r="X269"/>
  <c r="Z269"/>
  <c r="AB269"/>
  <c r="AD269"/>
  <c r="AJ269" s="1"/>
  <c r="V258"/>
  <c r="AE258" s="1"/>
  <c r="X258"/>
  <c r="Z258"/>
  <c r="AB258"/>
  <c r="AD258"/>
  <c r="AF263"/>
  <c r="AI263"/>
  <c r="AF267"/>
  <c r="AI267"/>
  <c r="V291"/>
  <c r="AE291" s="1"/>
  <c r="X291"/>
  <c r="AF291" s="1"/>
  <c r="Z291"/>
  <c r="AB291"/>
  <c r="AI291" s="1"/>
  <c r="AD291"/>
  <c r="W270"/>
  <c r="AA270"/>
  <c r="Y271"/>
  <c r="AC271"/>
  <c r="AD287"/>
  <c r="V270"/>
  <c r="X270"/>
  <c r="Z270"/>
  <c r="AB270"/>
  <c r="AD270"/>
  <c r="V271"/>
  <c r="X271"/>
  <c r="Z271"/>
  <c r="AB271"/>
  <c r="AD271"/>
  <c r="Q78" i="5"/>
  <c r="P78"/>
  <c r="X78"/>
  <c r="U78"/>
  <c r="X103"/>
  <c r="U103"/>
  <c r="S19"/>
  <c r="V19"/>
  <c r="S45"/>
  <c r="V45"/>
  <c r="S24"/>
  <c r="V24"/>
  <c r="S41"/>
  <c r="V41"/>
  <c r="S52"/>
  <c r="V52"/>
  <c r="S75"/>
  <c r="V75"/>
  <c r="S62"/>
  <c r="V62"/>
  <c r="S78"/>
  <c r="V78"/>
  <c r="S103"/>
  <c r="D116"/>
  <c r="Q104"/>
  <c r="H116"/>
  <c r="Y116" s="1"/>
  <c r="T104"/>
  <c r="J116"/>
  <c r="X104"/>
  <c r="U114"/>
  <c r="X114"/>
  <c r="P9"/>
  <c r="U9"/>
  <c r="P10"/>
  <c r="S10"/>
  <c r="U10"/>
  <c r="W10"/>
  <c r="P11"/>
  <c r="U11"/>
  <c r="P12"/>
  <c r="U12"/>
  <c r="P13"/>
  <c r="U13"/>
  <c r="P14"/>
  <c r="U14"/>
  <c r="P15"/>
  <c r="U15"/>
  <c r="P16"/>
  <c r="U16"/>
  <c r="P17"/>
  <c r="U17"/>
  <c r="P18"/>
  <c r="U18"/>
  <c r="D19"/>
  <c r="H19"/>
  <c r="J19"/>
  <c r="E9" i="11" s="1"/>
  <c r="P20" i="5"/>
  <c r="S20"/>
  <c r="U20"/>
  <c r="W20"/>
  <c r="P21"/>
  <c r="S21"/>
  <c r="U21"/>
  <c r="W21"/>
  <c r="P22"/>
  <c r="U22"/>
  <c r="P23"/>
  <c r="U23"/>
  <c r="D24"/>
  <c r="H24"/>
  <c r="Y24" s="1"/>
  <c r="J24"/>
  <c r="P25"/>
  <c r="U25"/>
  <c r="P26"/>
  <c r="S26"/>
  <c r="U26"/>
  <c r="W26"/>
  <c r="T41"/>
  <c r="P42"/>
  <c r="U42"/>
  <c r="P43"/>
  <c r="U43"/>
  <c r="P44"/>
  <c r="U44"/>
  <c r="D45"/>
  <c r="H45"/>
  <c r="Y45" s="1"/>
  <c r="J45"/>
  <c r="P46"/>
  <c r="S46"/>
  <c r="U46"/>
  <c r="W46"/>
  <c r="P47"/>
  <c r="U47"/>
  <c r="P48"/>
  <c r="U48"/>
  <c r="P49"/>
  <c r="U49"/>
  <c r="P50"/>
  <c r="U50"/>
  <c r="P51"/>
  <c r="U51"/>
  <c r="D52"/>
  <c r="H52"/>
  <c r="J52"/>
  <c r="P53"/>
  <c r="S53"/>
  <c r="U53"/>
  <c r="W53"/>
  <c r="P54"/>
  <c r="U54"/>
  <c r="P55"/>
  <c r="U55"/>
  <c r="P56"/>
  <c r="U56"/>
  <c r="P57"/>
  <c r="S57"/>
  <c r="U57"/>
  <c r="W57"/>
  <c r="P58"/>
  <c r="U58"/>
  <c r="P59"/>
  <c r="U59"/>
  <c r="P60"/>
  <c r="U60"/>
  <c r="P61"/>
  <c r="U61"/>
  <c r="D62"/>
  <c r="H62"/>
  <c r="Y62" s="1"/>
  <c r="J62"/>
  <c r="U66"/>
  <c r="D75"/>
  <c r="H75"/>
  <c r="Y75" s="1"/>
  <c r="J75"/>
  <c r="P76"/>
  <c r="S76"/>
  <c r="U76"/>
  <c r="W76"/>
  <c r="P79"/>
  <c r="S79"/>
  <c r="U79"/>
  <c r="W79"/>
  <c r="P80"/>
  <c r="U80"/>
  <c r="P81"/>
  <c r="U81"/>
  <c r="P82"/>
  <c r="U82"/>
  <c r="P83"/>
  <c r="U83"/>
  <c r="P84"/>
  <c r="U84"/>
  <c r="P85"/>
  <c r="U85"/>
  <c r="P86"/>
  <c r="U86"/>
  <c r="P87"/>
  <c r="U87"/>
  <c r="P88"/>
  <c r="U88"/>
  <c r="P89"/>
  <c r="U89"/>
  <c r="P90"/>
  <c r="U90"/>
  <c r="P91"/>
  <c r="U91"/>
  <c r="P92"/>
  <c r="U92"/>
  <c r="P93"/>
  <c r="U93"/>
  <c r="P94"/>
  <c r="U94"/>
  <c r="P95"/>
  <c r="U95"/>
  <c r="P96"/>
  <c r="U96"/>
  <c r="P97"/>
  <c r="U97"/>
  <c r="P98"/>
  <c r="U98"/>
  <c r="P99"/>
  <c r="U99"/>
  <c r="P100"/>
  <c r="U100"/>
  <c r="P101"/>
  <c r="U101"/>
  <c r="P102"/>
  <c r="U102"/>
  <c r="D103"/>
  <c r="H103"/>
  <c r="P104"/>
  <c r="U104"/>
  <c r="P105"/>
  <c r="U105"/>
  <c r="P106"/>
  <c r="U106"/>
  <c r="P107"/>
  <c r="U107"/>
  <c r="P108"/>
  <c r="U108"/>
  <c r="P109"/>
  <c r="U109"/>
  <c r="P110"/>
  <c r="U110"/>
  <c r="P111"/>
  <c r="U111"/>
  <c r="P112"/>
  <c r="U112"/>
  <c r="P113"/>
  <c r="U113"/>
  <c r="P114"/>
  <c r="S131"/>
  <c r="V131"/>
  <c r="S124"/>
  <c r="V124"/>
  <c r="V207"/>
  <c r="P131"/>
  <c r="Q131"/>
  <c r="U131"/>
  <c r="X131"/>
  <c r="P124"/>
  <c r="Q124"/>
  <c r="U124"/>
  <c r="X124"/>
  <c r="P178"/>
  <c r="Q178"/>
  <c r="U178"/>
  <c r="X178"/>
  <c r="P141"/>
  <c r="Q141"/>
  <c r="U141"/>
  <c r="X141"/>
  <c r="Q150"/>
  <c r="U150"/>
  <c r="X150"/>
  <c r="Q162"/>
  <c r="U162"/>
  <c r="X162"/>
  <c r="Q171"/>
  <c r="U171"/>
  <c r="X171"/>
  <c r="Q177"/>
  <c r="U177"/>
  <c r="X177"/>
  <c r="Q193"/>
  <c r="U193"/>
  <c r="X193"/>
  <c r="Q207"/>
  <c r="U207"/>
  <c r="X207"/>
  <c r="V10"/>
  <c r="V20"/>
  <c r="V21"/>
  <c r="V26"/>
  <c r="V46"/>
  <c r="V53"/>
  <c r="V57"/>
  <c r="Q76"/>
  <c r="T76"/>
  <c r="V76"/>
  <c r="X76"/>
  <c r="V103"/>
  <c r="V79"/>
  <c r="X79"/>
  <c r="V100"/>
  <c r="V101"/>
  <c r="V102"/>
  <c r="S116"/>
  <c r="V116"/>
  <c r="S104"/>
  <c r="W104"/>
  <c r="V105"/>
  <c r="V106"/>
  <c r="V107"/>
  <c r="V108"/>
  <c r="T178"/>
  <c r="T141"/>
  <c r="W141"/>
  <c r="T150"/>
  <c r="W150"/>
  <c r="T162"/>
  <c r="W162"/>
  <c r="T171"/>
  <c r="W171"/>
  <c r="T177"/>
  <c r="W177"/>
  <c r="T193"/>
  <c r="W193"/>
  <c r="T207"/>
  <c r="V104"/>
  <c r="Q115"/>
  <c r="X115"/>
  <c r="Q117"/>
  <c r="T117"/>
  <c r="V117"/>
  <c r="X117"/>
  <c r="Q118"/>
  <c r="T118"/>
  <c r="V118"/>
  <c r="X118"/>
  <c r="Q119"/>
  <c r="X119"/>
  <c r="Q120"/>
  <c r="X120"/>
  <c r="Q121"/>
  <c r="X121"/>
  <c r="Q122"/>
  <c r="X122"/>
  <c r="Q123"/>
  <c r="X123"/>
  <c r="Q125"/>
  <c r="X125"/>
  <c r="Q126"/>
  <c r="X126"/>
  <c r="Q127"/>
  <c r="X127"/>
  <c r="Q128"/>
  <c r="X128"/>
  <c r="Q129"/>
  <c r="X129"/>
  <c r="Q130"/>
  <c r="X130"/>
  <c r="Q132"/>
  <c r="T132"/>
  <c r="V132"/>
  <c r="X132"/>
  <c r="Q133"/>
  <c r="X133"/>
  <c r="Q134"/>
  <c r="X134"/>
  <c r="Q135"/>
  <c r="X135"/>
  <c r="Q136"/>
  <c r="T136"/>
  <c r="V136"/>
  <c r="X136"/>
  <c r="Q137"/>
  <c r="X137"/>
  <c r="Q138"/>
  <c r="X138"/>
  <c r="Q139"/>
  <c r="X139"/>
  <c r="Q140"/>
  <c r="X140"/>
  <c r="Q142"/>
  <c r="T142"/>
  <c r="V142"/>
  <c r="X142"/>
  <c r="Q143"/>
  <c r="X143"/>
  <c r="Q144"/>
  <c r="X144"/>
  <c r="Q145"/>
  <c r="X145"/>
  <c r="Q146"/>
  <c r="X146"/>
  <c r="Q147"/>
  <c r="X147"/>
  <c r="Q148"/>
  <c r="X148"/>
  <c r="Q149"/>
  <c r="X149"/>
  <c r="E150"/>
  <c r="S150" s="1"/>
  <c r="Q151"/>
  <c r="X151"/>
  <c r="Q152"/>
  <c r="T152"/>
  <c r="V152"/>
  <c r="X152"/>
  <c r="Q153"/>
  <c r="X153"/>
  <c r="Q154"/>
  <c r="X154"/>
  <c r="Q155"/>
  <c r="X155"/>
  <c r="Q156"/>
  <c r="X156"/>
  <c r="Q157"/>
  <c r="X157"/>
  <c r="Q158"/>
  <c r="X158"/>
  <c r="Q159"/>
  <c r="X159"/>
  <c r="Q160"/>
  <c r="X160"/>
  <c r="Q161"/>
  <c r="X161"/>
  <c r="E162"/>
  <c r="S162" s="1"/>
  <c r="Q163"/>
  <c r="T163"/>
  <c r="V163"/>
  <c r="X163"/>
  <c r="Q164"/>
  <c r="X164"/>
  <c r="Q165"/>
  <c r="X165"/>
  <c r="Q166"/>
  <c r="X166"/>
  <c r="Q167"/>
  <c r="X167"/>
  <c r="Q168"/>
  <c r="X168"/>
  <c r="Q169"/>
  <c r="X169"/>
  <c r="Q170"/>
  <c r="X170"/>
  <c r="E171"/>
  <c r="S171" s="1"/>
  <c r="Q172"/>
  <c r="X172"/>
  <c r="Q173"/>
  <c r="T173"/>
  <c r="V173"/>
  <c r="X173"/>
  <c r="Q174"/>
  <c r="X174"/>
  <c r="Q175"/>
  <c r="X175"/>
  <c r="Q176"/>
  <c r="X176"/>
  <c r="E177"/>
  <c r="S177" s="1"/>
  <c r="Q179"/>
  <c r="T179"/>
  <c r="V179"/>
  <c r="X179"/>
  <c r="E193"/>
  <c r="S193" s="1"/>
  <c r="Q194"/>
  <c r="T194"/>
  <c r="V194"/>
  <c r="X194"/>
  <c r="Q201"/>
  <c r="T201"/>
  <c r="V201"/>
  <c r="X201"/>
  <c r="E207"/>
  <c r="S207" s="1"/>
  <c r="P214"/>
  <c r="Q214"/>
  <c r="U214"/>
  <c r="X214"/>
  <c r="Q224"/>
  <c r="U224"/>
  <c r="X224"/>
  <c r="Q231"/>
  <c r="U231"/>
  <c r="X231"/>
  <c r="P117"/>
  <c r="S117"/>
  <c r="U117"/>
  <c r="W117"/>
  <c r="P118"/>
  <c r="S118"/>
  <c r="U118"/>
  <c r="W118"/>
  <c r="P132"/>
  <c r="S132"/>
  <c r="U132"/>
  <c r="W132"/>
  <c r="P136"/>
  <c r="S136"/>
  <c r="U136"/>
  <c r="W136"/>
  <c r="P142"/>
  <c r="U142"/>
  <c r="W142"/>
  <c r="P152"/>
  <c r="U152"/>
  <c r="W152"/>
  <c r="P163"/>
  <c r="U163"/>
  <c r="W163"/>
  <c r="P173"/>
  <c r="U173"/>
  <c r="W173"/>
  <c r="P179"/>
  <c r="U179"/>
  <c r="W179"/>
  <c r="T214"/>
  <c r="W214"/>
  <c r="P194"/>
  <c r="S194"/>
  <c r="U194"/>
  <c r="W194"/>
  <c r="P201"/>
  <c r="U201"/>
  <c r="W201"/>
  <c r="Q210"/>
  <c r="T210"/>
  <c r="X210"/>
  <c r="P210"/>
  <c r="U210"/>
  <c r="T224"/>
  <c r="W224"/>
  <c r="T241"/>
  <c r="X241"/>
  <c r="T231"/>
  <c r="W231"/>
  <c r="T255"/>
  <c r="X255"/>
  <c r="T269"/>
  <c r="X269"/>
  <c r="T291"/>
  <c r="X291"/>
  <c r="T281"/>
  <c r="X281"/>
  <c r="Q211"/>
  <c r="X211"/>
  <c r="Q212"/>
  <c r="X212"/>
  <c r="Q213"/>
  <c r="X213"/>
  <c r="Q215"/>
  <c r="T215"/>
  <c r="V215"/>
  <c r="X215"/>
  <c r="Q216"/>
  <c r="X216"/>
  <c r="Q217"/>
  <c r="X217"/>
  <c r="Q218"/>
  <c r="X218"/>
  <c r="Q219"/>
  <c r="X219"/>
  <c r="Q220"/>
  <c r="X220"/>
  <c r="Q221"/>
  <c r="X221"/>
  <c r="Q222"/>
  <c r="X222"/>
  <c r="Q223"/>
  <c r="X223"/>
  <c r="E224"/>
  <c r="S224" s="1"/>
  <c r="Q225"/>
  <c r="T225"/>
  <c r="V225"/>
  <c r="X225"/>
  <c r="Q226"/>
  <c r="T226"/>
  <c r="V226"/>
  <c r="X226"/>
  <c r="Q227"/>
  <c r="X227"/>
  <c r="Q228"/>
  <c r="X228"/>
  <c r="Q229"/>
  <c r="X229"/>
  <c r="Q230"/>
  <c r="X230"/>
  <c r="E231"/>
  <c r="S231" s="1"/>
  <c r="Q232"/>
  <c r="X232"/>
  <c r="Q233"/>
  <c r="X233"/>
  <c r="Q234"/>
  <c r="X234"/>
  <c r="Q235"/>
  <c r="X235"/>
  <c r="Q236"/>
  <c r="X236"/>
  <c r="Q237"/>
  <c r="X237"/>
  <c r="T242"/>
  <c r="X242"/>
  <c r="G255"/>
  <c r="K255"/>
  <c r="T258"/>
  <c r="X258"/>
  <c r="G269"/>
  <c r="Q269" s="1"/>
  <c r="K269"/>
  <c r="T270"/>
  <c r="X270"/>
  <c r="T271"/>
  <c r="X271"/>
  <c r="G281"/>
  <c r="K281"/>
  <c r="Q291"/>
  <c r="V291"/>
  <c r="P215"/>
  <c r="U215"/>
  <c r="W215"/>
  <c r="P241"/>
  <c r="U241"/>
  <c r="W241"/>
  <c r="P225"/>
  <c r="S225"/>
  <c r="U225"/>
  <c r="W225"/>
  <c r="P226"/>
  <c r="U226"/>
  <c r="W226"/>
  <c r="Q241"/>
  <c r="W255"/>
  <c r="P243"/>
  <c r="U243"/>
  <c r="W243"/>
  <c r="P244"/>
  <c r="U244"/>
  <c r="W244"/>
  <c r="P245"/>
  <c r="U245"/>
  <c r="W245"/>
  <c r="P246"/>
  <c r="U246"/>
  <c r="W246"/>
  <c r="P247"/>
  <c r="U247"/>
  <c r="W247"/>
  <c r="P248"/>
  <c r="U248"/>
  <c r="W248"/>
  <c r="P249"/>
  <c r="U249"/>
  <c r="W249"/>
  <c r="P250"/>
  <c r="U250"/>
  <c r="W250"/>
  <c r="P251"/>
  <c r="U251"/>
  <c r="W251"/>
  <c r="P252"/>
  <c r="U252"/>
  <c r="W252"/>
  <c r="P253"/>
  <c r="U253"/>
  <c r="W253"/>
  <c r="P254"/>
  <c r="U254"/>
  <c r="W254"/>
  <c r="E255"/>
  <c r="S255" s="1"/>
  <c r="Q255"/>
  <c r="P256"/>
  <c r="U256"/>
  <c r="W256"/>
  <c r="P257"/>
  <c r="U257"/>
  <c r="W257"/>
  <c r="W269"/>
  <c r="P259"/>
  <c r="U259"/>
  <c r="W259"/>
  <c r="P260"/>
  <c r="U260"/>
  <c r="W260"/>
  <c r="P261"/>
  <c r="U261"/>
  <c r="W261"/>
  <c r="P262"/>
  <c r="U262"/>
  <c r="W262"/>
  <c r="P263"/>
  <c r="U263"/>
  <c r="W263"/>
  <c r="P264"/>
  <c r="U264"/>
  <c r="W264"/>
  <c r="P265"/>
  <c r="U265"/>
  <c r="W265"/>
  <c r="P266"/>
  <c r="U266"/>
  <c r="W266"/>
  <c r="P267"/>
  <c r="U267"/>
  <c r="W267"/>
  <c r="P268"/>
  <c r="U268"/>
  <c r="W268"/>
  <c r="E269"/>
  <c r="S269" s="1"/>
  <c r="W291"/>
  <c r="W281"/>
  <c r="P272"/>
  <c r="U272"/>
  <c r="W272"/>
  <c r="P273"/>
  <c r="U273"/>
  <c r="W273"/>
  <c r="P274"/>
  <c r="U274"/>
  <c r="W274"/>
  <c r="P275"/>
  <c r="U275"/>
  <c r="W275"/>
  <c r="P276"/>
  <c r="U276"/>
  <c r="W276"/>
  <c r="P277"/>
  <c r="U277"/>
  <c r="W277"/>
  <c r="P278"/>
  <c r="U278"/>
  <c r="W278"/>
  <c r="P279"/>
  <c r="U279"/>
  <c r="W279"/>
  <c r="P280"/>
  <c r="U280"/>
  <c r="W280"/>
  <c r="E281"/>
  <c r="S281" s="1"/>
  <c r="Q281"/>
  <c r="P282"/>
  <c r="U282"/>
  <c r="W282"/>
  <c r="P283"/>
  <c r="U283"/>
  <c r="W283"/>
  <c r="P284"/>
  <c r="U284"/>
  <c r="W284"/>
  <c r="P285"/>
  <c r="U285"/>
  <c r="W285"/>
  <c r="P286"/>
  <c r="U286"/>
  <c r="W286"/>
  <c r="P287"/>
  <c r="U287"/>
  <c r="W287"/>
  <c r="P288"/>
  <c r="U288"/>
  <c r="W288"/>
  <c r="P289"/>
  <c r="U289"/>
  <c r="W289"/>
  <c r="P290"/>
  <c r="U290"/>
  <c r="W290"/>
  <c r="S291"/>
  <c r="P242"/>
  <c r="U242"/>
  <c r="W242"/>
  <c r="P258"/>
  <c r="U258"/>
  <c r="W258"/>
  <c r="P270"/>
  <c r="U270"/>
  <c r="W270"/>
  <c r="P271"/>
  <c r="U271"/>
  <c r="W271"/>
  <c r="R291" l="1"/>
  <c r="Y291"/>
  <c r="R281"/>
  <c r="Y281"/>
  <c r="R269"/>
  <c r="Y269"/>
  <c r="R255"/>
  <c r="Y255"/>
  <c r="R231"/>
  <c r="Y231"/>
  <c r="R241"/>
  <c r="Y241"/>
  <c r="R207"/>
  <c r="Y207"/>
  <c r="R214"/>
  <c r="Y214"/>
  <c r="R193"/>
  <c r="Y193"/>
  <c r="R177"/>
  <c r="Y177"/>
  <c r="R171"/>
  <c r="Y171"/>
  <c r="R162"/>
  <c r="Y162"/>
  <c r="R150"/>
  <c r="Y150"/>
  <c r="R141"/>
  <c r="Y141"/>
  <c r="R178"/>
  <c r="Y178"/>
  <c r="R124"/>
  <c r="Y124"/>
  <c r="R131"/>
  <c r="Y131"/>
  <c r="R78"/>
  <c r="Y78"/>
  <c r="R224"/>
  <c r="Y224"/>
  <c r="R41"/>
  <c r="Y41"/>
  <c r="Y103"/>
  <c r="Y52"/>
  <c r="Y19"/>
  <c r="AM258" i="6"/>
  <c r="AG258"/>
  <c r="AM251"/>
  <c r="AG251"/>
  <c r="AM250"/>
  <c r="AG250"/>
  <c r="Y214"/>
  <c r="AL214"/>
  <c r="AM21"/>
  <c r="AG21"/>
  <c r="AM20"/>
  <c r="AG20"/>
  <c r="AM10"/>
  <c r="AG10"/>
  <c r="AM290"/>
  <c r="AG290"/>
  <c r="AM289"/>
  <c r="AG289"/>
  <c r="AM288"/>
  <c r="AG288"/>
  <c r="AM287"/>
  <c r="AG287"/>
  <c r="AM286"/>
  <c r="AG286"/>
  <c r="AM285"/>
  <c r="AG285"/>
  <c r="AM284"/>
  <c r="AG284"/>
  <c r="AM283"/>
  <c r="AG283"/>
  <c r="AM282"/>
  <c r="AG282"/>
  <c r="AM280"/>
  <c r="AG280"/>
  <c r="AM279"/>
  <c r="AG279"/>
  <c r="AM278"/>
  <c r="AG278"/>
  <c r="AM277"/>
  <c r="AG277"/>
  <c r="AM276"/>
  <c r="AG276"/>
  <c r="AM275"/>
  <c r="AG275"/>
  <c r="AM274"/>
  <c r="AG274"/>
  <c r="AM273"/>
  <c r="AG273"/>
  <c r="AM272"/>
  <c r="AG272"/>
  <c r="AM281"/>
  <c r="AG281"/>
  <c r="AM291"/>
  <c r="AG291"/>
  <c r="AM268"/>
  <c r="AG268"/>
  <c r="AM267"/>
  <c r="AG267"/>
  <c r="AM266"/>
  <c r="AG266"/>
  <c r="AM265"/>
  <c r="AG265"/>
  <c r="AM264"/>
  <c r="AG264"/>
  <c r="AM263"/>
  <c r="AG263"/>
  <c r="AM262"/>
  <c r="AG262"/>
  <c r="Y41"/>
  <c r="AL41"/>
  <c r="AM39"/>
  <c r="AG39"/>
  <c r="AM27"/>
  <c r="AK214"/>
  <c r="AM271"/>
  <c r="AG271"/>
  <c r="AM270"/>
  <c r="AG270"/>
  <c r="AM242"/>
  <c r="AG242"/>
  <c r="AM255"/>
  <c r="AG255"/>
  <c r="AM226"/>
  <c r="AG226"/>
  <c r="AM225"/>
  <c r="AG225"/>
  <c r="AM215"/>
  <c r="AG215"/>
  <c r="AM201"/>
  <c r="AG201"/>
  <c r="AM194"/>
  <c r="AG194"/>
  <c r="AM179"/>
  <c r="AG179"/>
  <c r="AM173"/>
  <c r="AG173"/>
  <c r="AM163"/>
  <c r="AG163"/>
  <c r="AM152"/>
  <c r="AG152"/>
  <c r="AM231"/>
  <c r="AG231"/>
  <c r="AM241"/>
  <c r="AG241"/>
  <c r="AM224"/>
  <c r="AG224"/>
  <c r="AM207"/>
  <c r="AG207"/>
  <c r="AM197"/>
  <c r="AG197"/>
  <c r="AM195"/>
  <c r="AG195"/>
  <c r="AM151"/>
  <c r="AG151"/>
  <c r="AM142"/>
  <c r="AG142"/>
  <c r="AM136"/>
  <c r="AG136"/>
  <c r="AM132"/>
  <c r="AG132"/>
  <c r="AM118"/>
  <c r="AG118"/>
  <c r="AM117"/>
  <c r="AG117"/>
  <c r="AM104"/>
  <c r="AG104"/>
  <c r="AM79"/>
  <c r="AG79"/>
  <c r="AM76"/>
  <c r="AG76"/>
  <c r="AM57"/>
  <c r="AG57"/>
  <c r="AM53"/>
  <c r="AG53"/>
  <c r="AM46"/>
  <c r="AG46"/>
  <c r="AM26"/>
  <c r="AG26"/>
  <c r="AM248"/>
  <c r="AG248"/>
  <c r="AM247"/>
  <c r="AG247"/>
  <c r="AM246"/>
  <c r="AG246"/>
  <c r="AM245"/>
  <c r="AG245"/>
  <c r="AM244"/>
  <c r="AG244"/>
  <c r="AM243"/>
  <c r="AG243"/>
  <c r="AM240"/>
  <c r="AG240"/>
  <c r="AM239"/>
  <c r="AG239"/>
  <c r="AM238"/>
  <c r="AG238"/>
  <c r="AM237"/>
  <c r="AG237"/>
  <c r="AM236"/>
  <c r="AG236"/>
  <c r="AM235"/>
  <c r="AG235"/>
  <c r="AM234"/>
  <c r="AG234"/>
  <c r="AM233"/>
  <c r="AG233"/>
  <c r="AM232"/>
  <c r="AG232"/>
  <c r="AM230"/>
  <c r="AG230"/>
  <c r="AM229"/>
  <c r="AG229"/>
  <c r="AM228"/>
  <c r="AG228"/>
  <c r="AM227"/>
  <c r="AG227"/>
  <c r="AM223"/>
  <c r="AG223"/>
  <c r="AM222"/>
  <c r="AG222"/>
  <c r="AM221"/>
  <c r="AG221"/>
  <c r="AM220"/>
  <c r="AG220"/>
  <c r="AM219"/>
  <c r="AG219"/>
  <c r="AM218"/>
  <c r="AG218"/>
  <c r="AM217"/>
  <c r="AG217"/>
  <c r="AM216"/>
  <c r="AG216"/>
  <c r="AM213"/>
  <c r="AG213"/>
  <c r="AM212"/>
  <c r="AG212"/>
  <c r="AM211"/>
  <c r="AG211"/>
  <c r="AM210"/>
  <c r="AG210"/>
  <c r="AM209"/>
  <c r="AG209"/>
  <c r="AM208"/>
  <c r="AG208"/>
  <c r="AM206"/>
  <c r="AG206"/>
  <c r="AM205"/>
  <c r="AG205"/>
  <c r="AM204"/>
  <c r="AG204"/>
  <c r="AM203"/>
  <c r="AG203"/>
  <c r="AM202"/>
  <c r="AG202"/>
  <c r="AM200"/>
  <c r="AG200"/>
  <c r="AM199"/>
  <c r="AG199"/>
  <c r="AM198"/>
  <c r="AG198"/>
  <c r="AM196"/>
  <c r="AG196"/>
  <c r="AM192"/>
  <c r="AG192"/>
  <c r="AM191"/>
  <c r="AG191"/>
  <c r="AM190"/>
  <c r="AG190"/>
  <c r="AM189"/>
  <c r="AG189"/>
  <c r="AM188"/>
  <c r="AG188"/>
  <c r="AM187"/>
  <c r="AG187"/>
  <c r="AM186"/>
  <c r="AG186"/>
  <c r="AM185"/>
  <c r="AG185"/>
  <c r="AM184"/>
  <c r="AG184"/>
  <c r="AM183"/>
  <c r="AG183"/>
  <c r="AM182"/>
  <c r="AG182"/>
  <c r="AM181"/>
  <c r="AG181"/>
  <c r="AM180"/>
  <c r="AG180"/>
  <c r="AM193"/>
  <c r="AG193"/>
  <c r="AM176"/>
  <c r="AG176"/>
  <c r="AM175"/>
  <c r="AG175"/>
  <c r="AM174"/>
  <c r="AG174"/>
  <c r="AM261"/>
  <c r="AG261"/>
  <c r="AM260"/>
  <c r="AG260"/>
  <c r="AM259"/>
  <c r="AG259"/>
  <c r="AM269"/>
  <c r="AG269"/>
  <c r="AM257"/>
  <c r="AG257"/>
  <c r="AM256"/>
  <c r="AG256"/>
  <c r="AM254"/>
  <c r="AG254"/>
  <c r="AM253"/>
  <c r="AG253"/>
  <c r="AM252"/>
  <c r="AG252"/>
  <c r="AM249"/>
  <c r="AG249"/>
  <c r="AM177"/>
  <c r="AG177"/>
  <c r="AM172"/>
  <c r="AG172"/>
  <c r="AM170"/>
  <c r="AG170"/>
  <c r="AM169"/>
  <c r="AG169"/>
  <c r="AM168"/>
  <c r="AG168"/>
  <c r="AM167"/>
  <c r="AG167"/>
  <c r="AM166"/>
  <c r="AG166"/>
  <c r="AM165"/>
  <c r="AG165"/>
  <c r="AM164"/>
  <c r="AG164"/>
  <c r="AM171"/>
  <c r="AG171"/>
  <c r="AM161"/>
  <c r="AG161"/>
  <c r="AM160"/>
  <c r="AG160"/>
  <c r="AM159"/>
  <c r="AG159"/>
  <c r="AM158"/>
  <c r="AG158"/>
  <c r="AM157"/>
  <c r="AG157"/>
  <c r="AM156"/>
  <c r="AG156"/>
  <c r="AM155"/>
  <c r="AG155"/>
  <c r="AM154"/>
  <c r="AG154"/>
  <c r="AM153"/>
  <c r="AG153"/>
  <c r="AM162"/>
  <c r="AG162"/>
  <c r="AM149"/>
  <c r="AG149"/>
  <c r="AM148"/>
  <c r="AG148"/>
  <c r="AM147"/>
  <c r="AG147"/>
  <c r="AM146"/>
  <c r="AG146"/>
  <c r="AM145"/>
  <c r="AG145"/>
  <c r="AM144"/>
  <c r="AG144"/>
  <c r="AM143"/>
  <c r="AG143"/>
  <c r="AM150"/>
  <c r="AG150"/>
  <c r="AM140"/>
  <c r="AG140"/>
  <c r="AM139"/>
  <c r="AG139"/>
  <c r="AM138"/>
  <c r="AG138"/>
  <c r="AM137"/>
  <c r="AG137"/>
  <c r="AM141"/>
  <c r="AG141"/>
  <c r="AM135"/>
  <c r="AG135"/>
  <c r="AM134"/>
  <c r="AG134"/>
  <c r="AM133"/>
  <c r="AG133"/>
  <c r="AM178"/>
  <c r="AG178"/>
  <c r="AM130"/>
  <c r="AG130"/>
  <c r="AM129"/>
  <c r="AG129"/>
  <c r="AM128"/>
  <c r="AG128"/>
  <c r="AM127"/>
  <c r="AG127"/>
  <c r="AM126"/>
  <c r="AG126"/>
  <c r="AM125"/>
  <c r="AG125"/>
  <c r="AM123"/>
  <c r="AG123"/>
  <c r="AM122"/>
  <c r="AG122"/>
  <c r="AM121"/>
  <c r="AG121"/>
  <c r="AM120"/>
  <c r="AG120"/>
  <c r="AM119"/>
  <c r="AG119"/>
  <c r="AM124"/>
  <c r="AG124"/>
  <c r="AM131"/>
  <c r="AG131"/>
  <c r="AM115"/>
  <c r="AG115"/>
  <c r="AM114"/>
  <c r="AG114"/>
  <c r="AM113"/>
  <c r="AG113"/>
  <c r="AM112"/>
  <c r="AG112"/>
  <c r="AM111"/>
  <c r="AG111"/>
  <c r="AM110"/>
  <c r="AG110"/>
  <c r="AM109"/>
  <c r="AG109"/>
  <c r="AM108"/>
  <c r="AG108"/>
  <c r="AM107"/>
  <c r="AG107"/>
  <c r="AM106"/>
  <c r="AG106"/>
  <c r="AM105"/>
  <c r="AG105"/>
  <c r="AM116"/>
  <c r="AG116"/>
  <c r="AM102"/>
  <c r="AG102"/>
  <c r="AM101"/>
  <c r="AG101"/>
  <c r="AM100"/>
  <c r="AG100"/>
  <c r="AM99"/>
  <c r="AG99"/>
  <c r="AM98"/>
  <c r="AG98"/>
  <c r="AM97"/>
  <c r="AG97"/>
  <c r="AM96"/>
  <c r="AG96"/>
  <c r="AM95"/>
  <c r="AG95"/>
  <c r="AM94"/>
  <c r="AG94"/>
  <c r="AM93"/>
  <c r="AG93"/>
  <c r="AM92"/>
  <c r="AG92"/>
  <c r="AM91"/>
  <c r="AG91"/>
  <c r="AM90"/>
  <c r="AG90"/>
  <c r="AM89"/>
  <c r="AG89"/>
  <c r="AM88"/>
  <c r="AG88"/>
  <c r="AM87"/>
  <c r="AG87"/>
  <c r="AM86"/>
  <c r="AG86"/>
  <c r="AM85"/>
  <c r="AG85"/>
  <c r="AM84"/>
  <c r="AG84"/>
  <c r="AM83"/>
  <c r="AG83"/>
  <c r="AM82"/>
  <c r="AG82"/>
  <c r="AM81"/>
  <c r="AG81"/>
  <c r="AM80"/>
  <c r="AG80"/>
  <c r="AM103"/>
  <c r="AG103"/>
  <c r="AM77"/>
  <c r="AG77"/>
  <c r="AM78"/>
  <c r="AG78"/>
  <c r="AM74"/>
  <c r="AG74"/>
  <c r="AM73"/>
  <c r="AG73"/>
  <c r="AM72"/>
  <c r="AG72"/>
  <c r="AM71"/>
  <c r="AG71"/>
  <c r="AM70"/>
  <c r="AG70"/>
  <c r="AM69"/>
  <c r="AG69"/>
  <c r="AM68"/>
  <c r="AG68"/>
  <c r="AM67"/>
  <c r="AG67"/>
  <c r="AM66"/>
  <c r="AG66"/>
  <c r="AM65"/>
  <c r="AG65"/>
  <c r="AM64"/>
  <c r="AG64"/>
  <c r="AM63"/>
  <c r="AG63"/>
  <c r="AM61"/>
  <c r="AG61"/>
  <c r="AM60"/>
  <c r="AG60"/>
  <c r="AM59"/>
  <c r="AG59"/>
  <c r="AM58"/>
  <c r="AG58"/>
  <c r="AM62"/>
  <c r="AG62"/>
  <c r="AM56"/>
  <c r="AG56"/>
  <c r="AM55"/>
  <c r="AG55"/>
  <c r="AM54"/>
  <c r="AG54"/>
  <c r="AM75"/>
  <c r="AG75"/>
  <c r="AM51"/>
  <c r="AG51"/>
  <c r="AM50"/>
  <c r="AG50"/>
  <c r="AM49"/>
  <c r="AG49"/>
  <c r="AM48"/>
  <c r="AG48"/>
  <c r="AM47"/>
  <c r="AG47"/>
  <c r="AM52"/>
  <c r="AG52"/>
  <c r="AM44"/>
  <c r="AG44"/>
  <c r="AM43"/>
  <c r="AG43"/>
  <c r="AM42"/>
  <c r="AG42"/>
  <c r="AM40"/>
  <c r="AG40"/>
  <c r="AM38"/>
  <c r="AG38"/>
  <c r="AM37"/>
  <c r="AG37"/>
  <c r="AM36"/>
  <c r="AG36"/>
  <c r="AM35"/>
  <c r="AG35"/>
  <c r="AM34"/>
  <c r="AG34"/>
  <c r="AM33"/>
  <c r="AG33"/>
  <c r="AM32"/>
  <c r="AG32"/>
  <c r="AM31"/>
  <c r="AG31"/>
  <c r="AM30"/>
  <c r="AG30"/>
  <c r="AM29"/>
  <c r="AG29"/>
  <c r="AM28"/>
  <c r="AG28"/>
  <c r="AM25"/>
  <c r="AG25"/>
  <c r="AM23"/>
  <c r="AG23"/>
  <c r="AM22"/>
  <c r="AG22"/>
  <c r="AM24"/>
  <c r="AG24"/>
  <c r="AM45"/>
  <c r="AG45"/>
  <c r="AM18"/>
  <c r="AG18"/>
  <c r="AM17"/>
  <c r="AG17"/>
  <c r="AM16"/>
  <c r="AG16"/>
  <c r="AM15"/>
  <c r="AG15"/>
  <c r="AM14"/>
  <c r="AG14"/>
  <c r="AM13"/>
  <c r="AG13"/>
  <c r="AM12"/>
  <c r="AG12"/>
  <c r="AM11"/>
  <c r="AG11"/>
  <c r="AM19"/>
  <c r="AG19"/>
  <c r="AM9"/>
  <c r="T75" i="5"/>
  <c r="R75"/>
  <c r="T62"/>
  <c r="R62"/>
  <c r="T45"/>
  <c r="R45"/>
  <c r="T24"/>
  <c r="R24"/>
  <c r="T116"/>
  <c r="R116"/>
  <c r="T103"/>
  <c r="R103"/>
  <c r="T52"/>
  <c r="R52"/>
  <c r="R19"/>
  <c r="V281"/>
  <c r="V269"/>
  <c r="V255"/>
  <c r="T19"/>
  <c r="AI214" i="6"/>
  <c r="AE142"/>
  <c r="AE132"/>
  <c r="AE117"/>
  <c r="AE79"/>
  <c r="AE57"/>
  <c r="AE46"/>
  <c r="AH192"/>
  <c r="AH190"/>
  <c r="AH188"/>
  <c r="AH186"/>
  <c r="AH184"/>
  <c r="AH180"/>
  <c r="AJ289"/>
  <c r="AH279"/>
  <c r="AH278"/>
  <c r="AH275"/>
  <c r="AJ265"/>
  <c r="AF261"/>
  <c r="AH257"/>
  <c r="AI256"/>
  <c r="AH254"/>
  <c r="AI253"/>
  <c r="AI252"/>
  <c r="AI177"/>
  <c r="AH172"/>
  <c r="AI170"/>
  <c r="AH169"/>
  <c r="AI168"/>
  <c r="AH167"/>
  <c r="AI166"/>
  <c r="AE166"/>
  <c r="AH165"/>
  <c r="AI164"/>
  <c r="AE164"/>
  <c r="AI161"/>
  <c r="AF160"/>
  <c r="AE159"/>
  <c r="AF158"/>
  <c r="AI157"/>
  <c r="AE157"/>
  <c r="AF156"/>
  <c r="AE155"/>
  <c r="AF154"/>
  <c r="AI153"/>
  <c r="AF162"/>
  <c r="AH149"/>
  <c r="AF149"/>
  <c r="AI148"/>
  <c r="AE148"/>
  <c r="AH147"/>
  <c r="AF147"/>
  <c r="AI146"/>
  <c r="AH145"/>
  <c r="AF145"/>
  <c r="AI144"/>
  <c r="AE144"/>
  <c r="AF143"/>
  <c r="AF140"/>
  <c r="AF139"/>
  <c r="AF137"/>
  <c r="AI135"/>
  <c r="AH134"/>
  <c r="AF134"/>
  <c r="AI133"/>
  <c r="AE133"/>
  <c r="AH178"/>
  <c r="AF178"/>
  <c r="AI130"/>
  <c r="AH129"/>
  <c r="AF129"/>
  <c r="AI128"/>
  <c r="AE128"/>
  <c r="AH127"/>
  <c r="AF127"/>
  <c r="AI126"/>
  <c r="AH125"/>
  <c r="AF125"/>
  <c r="AE123"/>
  <c r="AH122"/>
  <c r="AI120"/>
  <c r="AE119"/>
  <c r="AI131"/>
  <c r="AI115"/>
  <c r="AI114"/>
  <c r="AI113"/>
  <c r="AE112"/>
  <c r="AI111"/>
  <c r="AI110"/>
  <c r="AI109"/>
  <c r="AE108"/>
  <c r="AI107"/>
  <c r="AI106"/>
  <c r="AI105"/>
  <c r="AI116"/>
  <c r="AF88"/>
  <c r="AE86"/>
  <c r="AE84"/>
  <c r="AF83"/>
  <c r="AF81"/>
  <c r="AI77"/>
  <c r="AI78"/>
  <c r="AE74"/>
  <c r="AF73"/>
  <c r="AE69"/>
  <c r="AF66"/>
  <c r="AI65"/>
  <c r="AE65"/>
  <c r="AF61"/>
  <c r="AI60"/>
  <c r="AE60"/>
  <c r="AI55"/>
  <c r="AI54"/>
  <c r="AE75"/>
  <c r="AI49"/>
  <c r="AE48"/>
  <c r="AI47"/>
  <c r="AF42"/>
  <c r="AI40"/>
  <c r="AF36"/>
  <c r="AI35"/>
  <c r="AI32"/>
  <c r="AI25"/>
  <c r="AF25"/>
  <c r="AH23"/>
  <c r="AH22"/>
  <c r="AE22"/>
  <c r="AF45"/>
  <c r="AE16"/>
  <c r="AI15"/>
  <c r="AI13"/>
  <c r="AE12"/>
  <c r="AH9"/>
  <c r="AE287"/>
  <c r="AE284"/>
  <c r="AE283"/>
  <c r="AE277"/>
  <c r="AJ248"/>
  <c r="AJ246"/>
  <c r="AJ244"/>
  <c r="AJ239"/>
  <c r="AJ237"/>
  <c r="AJ235"/>
  <c r="AJ233"/>
  <c r="AJ230"/>
  <c r="AJ228"/>
  <c r="AJ223"/>
  <c r="AJ221"/>
  <c r="AJ219"/>
  <c r="AJ217"/>
  <c r="AJ212"/>
  <c r="AJ210"/>
  <c r="AJ208"/>
  <c r="AJ205"/>
  <c r="AJ203"/>
  <c r="AJ199"/>
  <c r="AJ197"/>
  <c r="AH14"/>
  <c r="AE248"/>
  <c r="AF248"/>
  <c r="AE244"/>
  <c r="AF244"/>
  <c r="AE240"/>
  <c r="AF240"/>
  <c r="AE236"/>
  <c r="AF236"/>
  <c r="AE232"/>
  <c r="AF232"/>
  <c r="AE227"/>
  <c r="AF227"/>
  <c r="AE220"/>
  <c r="AF220"/>
  <c r="AE216"/>
  <c r="AF216"/>
  <c r="AE210"/>
  <c r="AF210"/>
  <c r="AE205"/>
  <c r="AF205"/>
  <c r="AJ286"/>
  <c r="AH286"/>
  <c r="AJ285"/>
  <c r="AH285"/>
  <c r="AJ282"/>
  <c r="AH282"/>
  <c r="AE259"/>
  <c r="AF259"/>
  <c r="AE253"/>
  <c r="AF253"/>
  <c r="AE146"/>
  <c r="AF146"/>
  <c r="AE135"/>
  <c r="AF135"/>
  <c r="AE130"/>
  <c r="AF130"/>
  <c r="AE126"/>
  <c r="AF126"/>
  <c r="AJ182"/>
  <c r="AH182"/>
  <c r="AJ284"/>
  <c r="AJ283"/>
  <c r="AJ274"/>
  <c r="AJ267"/>
  <c r="AJ263"/>
  <c r="AF260"/>
  <c r="AF257"/>
  <c r="AE256"/>
  <c r="AF254"/>
  <c r="AE252"/>
  <c r="AI18"/>
  <c r="AI16"/>
  <c r="AH284"/>
  <c r="AH269"/>
  <c r="AE269"/>
  <c r="AJ279"/>
  <c r="AJ273"/>
  <c r="AH273"/>
  <c r="AJ268"/>
  <c r="AH268"/>
  <c r="AJ264"/>
  <c r="AH264"/>
  <c r="AH289"/>
  <c r="AF246"/>
  <c r="AF212"/>
  <c r="AF208"/>
  <c r="AF203"/>
  <c r="AF200"/>
  <c r="AJ214"/>
  <c r="AH168"/>
  <c r="AH126"/>
  <c r="AH114"/>
  <c r="AH106"/>
  <c r="AF144"/>
  <c r="AF133"/>
  <c r="AH170"/>
  <c r="AH166"/>
  <c r="AE138"/>
  <c r="AH128"/>
  <c r="AH123"/>
  <c r="AH119"/>
  <c r="AH112"/>
  <c r="AH108"/>
  <c r="AE116"/>
  <c r="AI41"/>
  <c r="AF102"/>
  <c r="AH101"/>
  <c r="AF100"/>
  <c r="AH99"/>
  <c r="AF98"/>
  <c r="AH97"/>
  <c r="AF96"/>
  <c r="AH95"/>
  <c r="AF94"/>
  <c r="AH93"/>
  <c r="AF92"/>
  <c r="AH91"/>
  <c r="AF90"/>
  <c r="AH89"/>
  <c r="AF87"/>
  <c r="AI86"/>
  <c r="AH85"/>
  <c r="AH82"/>
  <c r="AI81"/>
  <c r="AH80"/>
  <c r="AI103"/>
  <c r="AI72"/>
  <c r="AH71"/>
  <c r="AI70"/>
  <c r="AF68"/>
  <c r="AI67"/>
  <c r="AH64"/>
  <c r="AI63"/>
  <c r="AH59"/>
  <c r="AI58"/>
  <c r="AI62"/>
  <c r="AE56"/>
  <c r="AI51"/>
  <c r="AI50"/>
  <c r="AF50"/>
  <c r="AI48"/>
  <c r="AF47"/>
  <c r="AI52"/>
  <c r="AF52"/>
  <c r="AI44"/>
  <c r="AH43"/>
  <c r="AI42"/>
  <c r="AI17"/>
  <c r="AH207"/>
  <c r="AH270"/>
  <c r="AJ291"/>
  <c r="AH291"/>
  <c r="AI250"/>
  <c r="AI241"/>
  <c r="AF241"/>
  <c r="AH26"/>
  <c r="AH20"/>
  <c r="AH116"/>
  <c r="AE87"/>
  <c r="AE42"/>
  <c r="AE36"/>
  <c r="AI24"/>
  <c r="AF24"/>
  <c r="AH18"/>
  <c r="AH19"/>
  <c r="AE19"/>
  <c r="AJ192"/>
  <c r="AJ190"/>
  <c r="AJ188"/>
  <c r="AJ186"/>
  <c r="AJ184"/>
  <c r="AJ180"/>
  <c r="AH175"/>
  <c r="AI101"/>
  <c r="AI97"/>
  <c r="AI93"/>
  <c r="AI89"/>
  <c r="AI64"/>
  <c r="AI59"/>
  <c r="AH120"/>
  <c r="AE120"/>
  <c r="AH115"/>
  <c r="AE115"/>
  <c r="AH113"/>
  <c r="AE113"/>
  <c r="AH111"/>
  <c r="AE111"/>
  <c r="AH109"/>
  <c r="AE109"/>
  <c r="AH107"/>
  <c r="AE107"/>
  <c r="AH105"/>
  <c r="AE105"/>
  <c r="AH102"/>
  <c r="AE102"/>
  <c r="AH100"/>
  <c r="AE100"/>
  <c r="AH98"/>
  <c r="AE98"/>
  <c r="AH96"/>
  <c r="AE96"/>
  <c r="AH94"/>
  <c r="AE94"/>
  <c r="AH92"/>
  <c r="AE92"/>
  <c r="AH90"/>
  <c r="AE90"/>
  <c r="AH87"/>
  <c r="AH86"/>
  <c r="AH81"/>
  <c r="AH72"/>
  <c r="AE72"/>
  <c r="AH70"/>
  <c r="AE70"/>
  <c r="AH68"/>
  <c r="AH67"/>
  <c r="AH65"/>
  <c r="AH63"/>
  <c r="AH60"/>
  <c r="AH58"/>
  <c r="AH55"/>
  <c r="AE55"/>
  <c r="AH50"/>
  <c r="AE50"/>
  <c r="AH48"/>
  <c r="AH44"/>
  <c r="AH42"/>
  <c r="AH38"/>
  <c r="AH36"/>
  <c r="AH34"/>
  <c r="AH32"/>
  <c r="AE32"/>
  <c r="AH30"/>
  <c r="AE30"/>
  <c r="AH28"/>
  <c r="AE28"/>
  <c r="AE192"/>
  <c r="AE190"/>
  <c r="AE188"/>
  <c r="AE185"/>
  <c r="AE181"/>
  <c r="AH176"/>
  <c r="AF74"/>
  <c r="AF75"/>
  <c r="AH40"/>
  <c r="AI38"/>
  <c r="AH37"/>
  <c r="AI36"/>
  <c r="AH35"/>
  <c r="AI34"/>
  <c r="AH33"/>
  <c r="AF32"/>
  <c r="AH31"/>
  <c r="AI30"/>
  <c r="AF30"/>
  <c r="AH29"/>
  <c r="AI28"/>
  <c r="AF28"/>
  <c r="AH41"/>
  <c r="AH249"/>
  <c r="AJ249"/>
  <c r="AE247"/>
  <c r="AF247"/>
  <c r="AE245"/>
  <c r="AF245"/>
  <c r="AE243"/>
  <c r="AF243"/>
  <c r="AE239"/>
  <c r="AF239"/>
  <c r="AE237"/>
  <c r="AF237"/>
  <c r="AE235"/>
  <c r="AF235"/>
  <c r="AE233"/>
  <c r="AF233"/>
  <c r="AE230"/>
  <c r="AF230"/>
  <c r="AE228"/>
  <c r="AF228"/>
  <c r="AE223"/>
  <c r="AF223"/>
  <c r="AE221"/>
  <c r="AF221"/>
  <c r="AE219"/>
  <c r="AF219"/>
  <c r="AE217"/>
  <c r="AF217"/>
  <c r="AE213"/>
  <c r="AF213"/>
  <c r="AE211"/>
  <c r="AF211"/>
  <c r="AE209"/>
  <c r="AF209"/>
  <c r="AE206"/>
  <c r="AF206"/>
  <c r="AE204"/>
  <c r="AF204"/>
  <c r="AE202"/>
  <c r="AF202"/>
  <c r="AE199"/>
  <c r="AF199"/>
  <c r="AJ272"/>
  <c r="AH272"/>
  <c r="AE249"/>
  <c r="AF249"/>
  <c r="AF170"/>
  <c r="AE170"/>
  <c r="AF168"/>
  <c r="AE168"/>
  <c r="AI160"/>
  <c r="AH160"/>
  <c r="AI158"/>
  <c r="AH158"/>
  <c r="AI156"/>
  <c r="AH156"/>
  <c r="AI154"/>
  <c r="AH154"/>
  <c r="AI140"/>
  <c r="AH140"/>
  <c r="AI138"/>
  <c r="AH138"/>
  <c r="AF121"/>
  <c r="AE121"/>
  <c r="AF114"/>
  <c r="AE114"/>
  <c r="AF110"/>
  <c r="AE110"/>
  <c r="AF106"/>
  <c r="AE106"/>
  <c r="AI88"/>
  <c r="AH88"/>
  <c r="AI84"/>
  <c r="AH84"/>
  <c r="AI83"/>
  <c r="AH83"/>
  <c r="AI74"/>
  <c r="AH74"/>
  <c r="AI73"/>
  <c r="AH73"/>
  <c r="AI69"/>
  <c r="AH69"/>
  <c r="AI66"/>
  <c r="AH66"/>
  <c r="AI61"/>
  <c r="AH61"/>
  <c r="AF54"/>
  <c r="AE54"/>
  <c r="AF49"/>
  <c r="AE49"/>
  <c r="AF18"/>
  <c r="AE18"/>
  <c r="AF17"/>
  <c r="AE17"/>
  <c r="AF14"/>
  <c r="AE14"/>
  <c r="AF183"/>
  <c r="AE183"/>
  <c r="AI174"/>
  <c r="AH174"/>
  <c r="AJ288"/>
  <c r="AJ278"/>
  <c r="AJ277"/>
  <c r="AJ276"/>
  <c r="AJ261"/>
  <c r="AI162"/>
  <c r="AI119"/>
  <c r="AI112"/>
  <c r="AI108"/>
  <c r="AF101"/>
  <c r="AF99"/>
  <c r="AF97"/>
  <c r="AF95"/>
  <c r="AF93"/>
  <c r="AF91"/>
  <c r="AF89"/>
  <c r="AF85"/>
  <c r="AF82"/>
  <c r="AF80"/>
  <c r="AF71"/>
  <c r="AF69"/>
  <c r="AF64"/>
  <c r="AF59"/>
  <c r="AF62"/>
  <c r="AI56"/>
  <c r="AI75"/>
  <c r="AF43"/>
  <c r="AF40"/>
  <c r="AF37"/>
  <c r="AF35"/>
  <c r="AF33"/>
  <c r="AF31"/>
  <c r="AF29"/>
  <c r="AF41"/>
  <c r="AF23"/>
  <c r="AF22"/>
  <c r="AI12"/>
  <c r="AF9"/>
  <c r="AJ287"/>
  <c r="AI269"/>
  <c r="AF269"/>
  <c r="AJ290"/>
  <c r="AH290"/>
  <c r="AJ275"/>
  <c r="AJ281"/>
  <c r="AH281"/>
  <c r="AJ266"/>
  <c r="AH266"/>
  <c r="AJ262"/>
  <c r="AH262"/>
  <c r="AH265"/>
  <c r="AH252"/>
  <c r="AJ173"/>
  <c r="AJ152"/>
  <c r="AF238"/>
  <c r="AF234"/>
  <c r="AF229"/>
  <c r="AF222"/>
  <c r="AF218"/>
  <c r="AJ207"/>
  <c r="AF198"/>
  <c r="AF177"/>
  <c r="AH171"/>
  <c r="AE171"/>
  <c r="AE160"/>
  <c r="AE158"/>
  <c r="AE156"/>
  <c r="AE154"/>
  <c r="AH148"/>
  <c r="AH146"/>
  <c r="AH144"/>
  <c r="AH150"/>
  <c r="AE150"/>
  <c r="AE139"/>
  <c r="AE137"/>
  <c r="AF141"/>
  <c r="AH135"/>
  <c r="AH133"/>
  <c r="AH124"/>
  <c r="AE124"/>
  <c r="AF131"/>
  <c r="AE82"/>
  <c r="AE80"/>
  <c r="AE66"/>
  <c r="AE64"/>
  <c r="AE61"/>
  <c r="AE59"/>
  <c r="AH75"/>
  <c r="AH52"/>
  <c r="AE52"/>
  <c r="AE43"/>
  <c r="AE40"/>
  <c r="AE37"/>
  <c r="AE35"/>
  <c r="AE33"/>
  <c r="AE23"/>
  <c r="AH17"/>
  <c r="AE9"/>
  <c r="AF166"/>
  <c r="AF164"/>
  <c r="AE172"/>
  <c r="AE169"/>
  <c r="AE167"/>
  <c r="AE165"/>
  <c r="AH161"/>
  <c r="AH159"/>
  <c r="AH157"/>
  <c r="AH155"/>
  <c r="AH153"/>
  <c r="AE149"/>
  <c r="AE147"/>
  <c r="AE145"/>
  <c r="AE143"/>
  <c r="AH139"/>
  <c r="AH137"/>
  <c r="AE134"/>
  <c r="AE178"/>
  <c r="AE129"/>
  <c r="AE127"/>
  <c r="AE125"/>
  <c r="AI123"/>
  <c r="AF123"/>
  <c r="AE122"/>
  <c r="AI121"/>
  <c r="AI82"/>
  <c r="AI80"/>
  <c r="AI71"/>
  <c r="AF56"/>
  <c r="AF48"/>
  <c r="AI31"/>
  <c r="AI29"/>
  <c r="AF252"/>
  <c r="AI185"/>
  <c r="AI181"/>
  <c r="AF176"/>
  <c r="AI23"/>
  <c r="AF12"/>
  <c r="AE261"/>
  <c r="AE260"/>
  <c r="AE257"/>
  <c r="AE254"/>
  <c r="AF251"/>
  <c r="AJ255"/>
  <c r="AJ231"/>
  <c r="AJ224"/>
  <c r="AJ195"/>
  <c r="AH142"/>
  <c r="AH132"/>
  <c r="AH117"/>
  <c r="AH79"/>
  <c r="AH57"/>
  <c r="AH46"/>
  <c r="AI193"/>
  <c r="AF193"/>
  <c r="AH177"/>
  <c r="AE177"/>
  <c r="AI171"/>
  <c r="AF171"/>
  <c r="AH162"/>
  <c r="AE162"/>
  <c r="AI151"/>
  <c r="AF151"/>
  <c r="AH21"/>
  <c r="AH10"/>
  <c r="AI150"/>
  <c r="AF150"/>
  <c r="AH141"/>
  <c r="AE141"/>
  <c r="AI124"/>
  <c r="AF124"/>
  <c r="AH131"/>
  <c r="AE131"/>
  <c r="AF116"/>
  <c r="AH103"/>
  <c r="AE103"/>
  <c r="AF78"/>
  <c r="AH62"/>
  <c r="AE62"/>
  <c r="AH24"/>
  <c r="AE24"/>
  <c r="AI19"/>
  <c r="AF19"/>
  <c r="AI191"/>
  <c r="AF191"/>
  <c r="AI189"/>
  <c r="AF189"/>
  <c r="AI187"/>
  <c r="AF187"/>
  <c r="AI186"/>
  <c r="AF186"/>
  <c r="AI184"/>
  <c r="AF184"/>
  <c r="AI182"/>
  <c r="AF182"/>
  <c r="AI180"/>
  <c r="AF180"/>
  <c r="AI175"/>
  <c r="AF175"/>
  <c r="AI172"/>
  <c r="AF172"/>
  <c r="AI169"/>
  <c r="AF169"/>
  <c r="AI167"/>
  <c r="AF167"/>
  <c r="AI165"/>
  <c r="AF165"/>
  <c r="AF161"/>
  <c r="AI159"/>
  <c r="AF159"/>
  <c r="AF157"/>
  <c r="AI155"/>
  <c r="AF155"/>
  <c r="AF153"/>
  <c r="AI149"/>
  <c r="AI147"/>
  <c r="AI145"/>
  <c r="AI143"/>
  <c r="AI139"/>
  <c r="AI137"/>
  <c r="AI134"/>
  <c r="AI178"/>
  <c r="AI129"/>
  <c r="AI127"/>
  <c r="AI125"/>
  <c r="AI122"/>
  <c r="AF122"/>
  <c r="AF120"/>
  <c r="AF115"/>
  <c r="AF113"/>
  <c r="AF111"/>
  <c r="AF109"/>
  <c r="AF107"/>
  <c r="AF105"/>
  <c r="AI102"/>
  <c r="AI100"/>
  <c r="AI98"/>
  <c r="AI96"/>
  <c r="AI94"/>
  <c r="AI92"/>
  <c r="AI90"/>
  <c r="AI87"/>
  <c r="AF72"/>
  <c r="AF70"/>
  <c r="AI68"/>
  <c r="AF67"/>
  <c r="AF65"/>
  <c r="AF63"/>
  <c r="AF60"/>
  <c r="AF58"/>
  <c r="AF55"/>
  <c r="AI257"/>
  <c r="AI254"/>
  <c r="AF77"/>
  <c r="AF51"/>
  <c r="AE41"/>
  <c r="AI45"/>
  <c r="AF15"/>
  <c r="AF13"/>
  <c r="AF11"/>
  <c r="AI289"/>
  <c r="AF289"/>
  <c r="AF288"/>
  <c r="AF286"/>
  <c r="AF285"/>
  <c r="U291" i="5"/>
  <c r="U255"/>
  <c r="P269"/>
  <c r="AE231" i="6"/>
  <c r="AE224"/>
  <c r="AE197"/>
  <c r="AI179"/>
  <c r="AF179"/>
  <c r="AI163"/>
  <c r="AF163"/>
  <c r="AH248"/>
  <c r="AH247"/>
  <c r="AH246"/>
  <c r="AH245"/>
  <c r="AH244"/>
  <c r="AH243"/>
  <c r="AH240"/>
  <c r="AH239"/>
  <c r="AH238"/>
  <c r="AH237"/>
  <c r="AH236"/>
  <c r="AH235"/>
  <c r="AH234"/>
  <c r="AH233"/>
  <c r="AH232"/>
  <c r="AH230"/>
  <c r="AH229"/>
  <c r="AH228"/>
  <c r="AH227"/>
  <c r="AH223"/>
  <c r="AE250"/>
  <c r="AH222"/>
  <c r="AH221"/>
  <c r="AH220"/>
  <c r="AH219"/>
  <c r="AH218"/>
  <c r="AH217"/>
  <c r="AH216"/>
  <c r="AH213"/>
  <c r="AH212"/>
  <c r="AH211"/>
  <c r="AH210"/>
  <c r="AH209"/>
  <c r="AH208"/>
  <c r="AH206"/>
  <c r="AH205"/>
  <c r="AH204"/>
  <c r="AH203"/>
  <c r="AH202"/>
  <c r="AH200"/>
  <c r="AH199"/>
  <c r="AH198"/>
  <c r="AH197"/>
  <c r="AH224"/>
  <c r="AH231"/>
  <c r="AH241"/>
  <c r="AI226"/>
  <c r="AF226"/>
  <c r="AI215"/>
  <c r="AF215"/>
  <c r="AF194"/>
  <c r="AH271"/>
  <c r="AE271"/>
  <c r="AH258"/>
  <c r="AJ226"/>
  <c r="AJ215"/>
  <c r="AE207"/>
  <c r="AJ179"/>
  <c r="AJ163"/>
  <c r="AH136"/>
  <c r="AE136"/>
  <c r="AH118"/>
  <c r="AE118"/>
  <c r="AH104"/>
  <c r="AE104"/>
  <c r="AH76"/>
  <c r="AE76"/>
  <c r="AH53"/>
  <c r="AE53"/>
  <c r="AH196"/>
  <c r="AE196"/>
  <c r="AE270"/>
  <c r="AJ271"/>
  <c r="AI270"/>
  <c r="AF271"/>
  <c r="AJ270"/>
  <c r="AJ258"/>
  <c r="AH242"/>
  <c r="AE242"/>
  <c r="AE255"/>
  <c r="AH225"/>
  <c r="AE225"/>
  <c r="AH201"/>
  <c r="AE201"/>
  <c r="AE251"/>
  <c r="AE194"/>
  <c r="AH179"/>
  <c r="AE179"/>
  <c r="AH163"/>
  <c r="AE163"/>
  <c r="AH195"/>
  <c r="AI142"/>
  <c r="AF142"/>
  <c r="AI136"/>
  <c r="AF136"/>
  <c r="AI132"/>
  <c r="AF132"/>
  <c r="AI118"/>
  <c r="AF118"/>
  <c r="AI117"/>
  <c r="AF117"/>
  <c r="AI104"/>
  <c r="AF104"/>
  <c r="AI79"/>
  <c r="AF79"/>
  <c r="AI76"/>
  <c r="AF76"/>
  <c r="AI57"/>
  <c r="AF57"/>
  <c r="AI53"/>
  <c r="AF53"/>
  <c r="AI46"/>
  <c r="AF46"/>
  <c r="AE151"/>
  <c r="AJ26"/>
  <c r="AI21"/>
  <c r="AF21"/>
  <c r="AI20"/>
  <c r="AF20"/>
  <c r="AI10"/>
  <c r="AF10"/>
  <c r="AF270"/>
  <c r="AI271"/>
  <c r="AI258"/>
  <c r="AF258"/>
  <c r="AH255"/>
  <c r="AH226"/>
  <c r="AE226"/>
  <c r="AH215"/>
  <c r="AE215"/>
  <c r="AH251"/>
  <c r="AH250"/>
  <c r="AH194"/>
  <c r="AH214"/>
  <c r="AE214"/>
  <c r="AH173"/>
  <c r="AE173"/>
  <c r="AH152"/>
  <c r="AE152"/>
  <c r="AE195"/>
  <c r="AJ142"/>
  <c r="AJ136"/>
  <c r="AJ132"/>
  <c r="AJ118"/>
  <c r="AJ117"/>
  <c r="AJ104"/>
  <c r="AJ79"/>
  <c r="AJ76"/>
  <c r="AJ57"/>
  <c r="AJ53"/>
  <c r="AJ46"/>
  <c r="AH151"/>
  <c r="AI26"/>
  <c r="AF26"/>
  <c r="AJ21"/>
  <c r="AJ20"/>
  <c r="AJ10"/>
  <c r="X75" i="5"/>
  <c r="U75"/>
  <c r="Q75"/>
  <c r="P75"/>
  <c r="X62"/>
  <c r="U62"/>
  <c r="Q62"/>
  <c r="P62"/>
  <c r="X45"/>
  <c r="U45"/>
  <c r="Q45"/>
  <c r="P45"/>
  <c r="X24"/>
  <c r="U24"/>
  <c r="Q24"/>
  <c r="P24"/>
  <c r="U281"/>
  <c r="P291"/>
  <c r="U269"/>
  <c r="P255"/>
  <c r="Q103"/>
  <c r="P103"/>
  <c r="X52"/>
  <c r="U52"/>
  <c r="Q52"/>
  <c r="P52"/>
  <c r="X41"/>
  <c r="U41"/>
  <c r="Q41"/>
  <c r="P41"/>
  <c r="X19"/>
  <c r="U19"/>
  <c r="Q19"/>
  <c r="P19"/>
  <c r="U116"/>
  <c r="X116"/>
  <c r="P116"/>
  <c r="Q116"/>
  <c r="P281"/>
  <c r="P231"/>
  <c r="P224"/>
  <c r="P207"/>
  <c r="P193"/>
  <c r="P177"/>
  <c r="P171"/>
  <c r="P162"/>
  <c r="P150"/>
  <c r="AM41" i="6" l="1"/>
  <c r="AG41"/>
  <c r="AM214"/>
  <c r="AG214"/>
</calcChain>
</file>

<file path=xl/sharedStrings.xml><?xml version="1.0" encoding="utf-8"?>
<sst xmlns="http://schemas.openxmlformats.org/spreadsheetml/2006/main" count="7950" uniqueCount="2084">
  <si>
    <t>№стр</t>
  </si>
  <si>
    <t>Код по МКБ-Хпер.</t>
  </si>
  <si>
    <t>А.Взрослые (18 лет и старше)</t>
  </si>
  <si>
    <t>Умерло</t>
  </si>
  <si>
    <t>из них</t>
  </si>
  <si>
    <t>всего</t>
  </si>
  <si>
    <t>проведено выписанными          к-дней</t>
  </si>
  <si>
    <t>проведено паталогоанатомических вскры-тий</t>
  </si>
  <si>
    <t>установлено расхож-дений диагно-зов</t>
  </si>
  <si>
    <t>Наименование болезни</t>
  </si>
  <si>
    <t>из них доставленных по эксртенным показаниям</t>
  </si>
  <si>
    <t>Выписано пациентов</t>
  </si>
  <si>
    <t>из них пациентов, доставлен-ных скорой медицинской помощью(из гр.5)</t>
  </si>
  <si>
    <t>проведено судебно-медицинских вскрытий</t>
  </si>
  <si>
    <t xml:space="preserve">из них установлено
расхождений диагнозов
</t>
  </si>
  <si>
    <t>Проведено выписанными койко-дней</t>
  </si>
  <si>
    <t>Всего</t>
  </si>
  <si>
    <t>из них доставленных по экстренным показаниям</t>
  </si>
  <si>
    <t>из них пациентов, доставленных скорой мед.помощью(из гр.5)</t>
  </si>
  <si>
    <t>проведено патологоанатомических вскрытий</t>
  </si>
  <si>
    <t>установлено расхождений диагнозов</t>
  </si>
  <si>
    <t xml:space="preserve">Б.Взрослые старше трудоспособного возраста </t>
  </si>
  <si>
    <t>1.СОСТАВ БОЛЬНЫХ  В СТАЦИОНАРЕ, СРОКИ И ИСХОДЫ ЛЕЧЕНИЯ(A. Взрослые (18 лет и старше)</t>
  </si>
  <si>
    <t>1.0</t>
  </si>
  <si>
    <t>A00-T98</t>
  </si>
  <si>
    <t>втч некоторые инфекц.и паразит.болезни</t>
  </si>
  <si>
    <t>2.0</t>
  </si>
  <si>
    <t>A00-B99</t>
  </si>
  <si>
    <t>из них-кишечные инфекции</t>
  </si>
  <si>
    <t>2.1</t>
  </si>
  <si>
    <t>A00-A09</t>
  </si>
  <si>
    <t>туберкулез органов дыхания</t>
  </si>
  <si>
    <t>2.2</t>
  </si>
  <si>
    <t>A15-A16</t>
  </si>
  <si>
    <t>менингококковая инфекция</t>
  </si>
  <si>
    <t>2.3</t>
  </si>
  <si>
    <t>A39</t>
  </si>
  <si>
    <t>сепсис</t>
  </si>
  <si>
    <t>2.4</t>
  </si>
  <si>
    <t>A40-A41</t>
  </si>
  <si>
    <t>инфекции, передающиеся преимущественно половым путем</t>
  </si>
  <si>
    <t>2.5</t>
  </si>
  <si>
    <t>A50-A64</t>
  </si>
  <si>
    <t>острый полиомиелит</t>
  </si>
  <si>
    <t>2.6</t>
  </si>
  <si>
    <t>A80</t>
  </si>
  <si>
    <t>вирусный гепатит</t>
  </si>
  <si>
    <t>2.7</t>
  </si>
  <si>
    <t>B15-B19</t>
  </si>
  <si>
    <t>болезнь, вызванная ВИЧ</t>
  </si>
  <si>
    <t>2.8</t>
  </si>
  <si>
    <t>B20-B24</t>
  </si>
  <si>
    <t>новообразования</t>
  </si>
  <si>
    <t>3.0</t>
  </si>
  <si>
    <t>C00-D48</t>
  </si>
  <si>
    <t>в том числе: злокач.новообразования</t>
  </si>
  <si>
    <t>3.1</t>
  </si>
  <si>
    <t>C00-C97</t>
  </si>
  <si>
    <t>из них:злокачественные новообразования молочной железы</t>
  </si>
  <si>
    <t>3.1.1</t>
  </si>
  <si>
    <t>C50</t>
  </si>
  <si>
    <t>злокачественные новообразования глаза,головного мозга и других отделов центральной нервной системы</t>
  </si>
  <si>
    <t>3.1.2</t>
  </si>
  <si>
    <t>С69-С72</t>
  </si>
  <si>
    <t>злокачественные новообразования сетчатки</t>
  </si>
  <si>
    <t>3.1.2.1</t>
  </si>
  <si>
    <t>C69.2</t>
  </si>
  <si>
    <t>из них:злокачественные новообразования лимфоидной, кроветворной и родственных им тканей</t>
  </si>
  <si>
    <t>3.1.3</t>
  </si>
  <si>
    <t>C81-C96</t>
  </si>
  <si>
    <t>3.1.3.1</t>
  </si>
  <si>
    <t>C82</t>
  </si>
  <si>
    <t>мелкоклеточная (диффузная) нефолликулярная  лимфома</t>
  </si>
  <si>
    <t>3.1.3.2</t>
  </si>
  <si>
    <t>C83.0</t>
  </si>
  <si>
    <t>мелкоклеточная с расщепленными ядрами  (диффузная) нефолликулярная лимфома</t>
  </si>
  <si>
    <t>3.1.3.3</t>
  </si>
  <si>
    <t>C83.1</t>
  </si>
  <si>
    <t>крупноклеточная (диффузная) нефолликулярная лимфома</t>
  </si>
  <si>
    <t>3.1.3.4</t>
  </si>
  <si>
    <t>C83.3</t>
  </si>
  <si>
    <t>другие типы диффузных нефолликулярных лимфом</t>
  </si>
  <si>
    <t>3.1.3.5</t>
  </si>
  <si>
    <t>C83.8</t>
  </si>
  <si>
    <t>диффузная нефолликулярная лимфома неуточненная</t>
  </si>
  <si>
    <t>3.1.3.6</t>
  </si>
  <si>
    <t>C83.9</t>
  </si>
  <si>
    <t>зрелые Т/NK-клеточные лимфомы</t>
  </si>
  <si>
    <t>3.1.3.7</t>
  </si>
  <si>
    <t>C84</t>
  </si>
  <si>
    <t>из них: другие зрелые Т/NK-клеточные лимфомы</t>
  </si>
  <si>
    <t>C84.5</t>
  </si>
  <si>
    <t>другие  и неуточненные типы неходжкинской лимфомы</t>
  </si>
  <si>
    <t>3.1.3.8</t>
  </si>
  <si>
    <t>C85</t>
  </si>
  <si>
    <t>макроглобулинемия Вальденстрема</t>
  </si>
  <si>
    <t>3.1.3.9</t>
  </si>
  <si>
    <t>C88.0</t>
  </si>
  <si>
    <t>хронический  лимфоцитарный лейкоз</t>
  </si>
  <si>
    <t>3.1.3.10</t>
  </si>
  <si>
    <t>C91.1</t>
  </si>
  <si>
    <t>хронический миелоидный лейкоз</t>
  </si>
  <si>
    <t>3.1.3.11</t>
  </si>
  <si>
    <t>C92.1</t>
  </si>
  <si>
    <t>доброкачественные  новообразования</t>
  </si>
  <si>
    <t>3.2</t>
  </si>
  <si>
    <t>D10-D36</t>
  </si>
  <si>
    <t>из них:лейомиома матки</t>
  </si>
  <si>
    <t>3.2.1</t>
  </si>
  <si>
    <t>D25</t>
  </si>
  <si>
    <t>доброкачественные новообразования яичника</t>
  </si>
  <si>
    <t>3.2.2</t>
  </si>
  <si>
    <t>D27</t>
  </si>
  <si>
    <t>болезни крови,кроветв.органов и отдельные наруш.,вовлекающ.иммунный механизм</t>
  </si>
  <si>
    <t>4.0</t>
  </si>
  <si>
    <t>D50-D89</t>
  </si>
  <si>
    <t>из них:анемии</t>
  </si>
  <si>
    <t>4.1</t>
  </si>
  <si>
    <t>D50-D64</t>
  </si>
  <si>
    <t>из них:апластические анемии</t>
  </si>
  <si>
    <t>4.1.1</t>
  </si>
  <si>
    <t>D60-D61</t>
  </si>
  <si>
    <t>нарушения свертываемости крови , пурпура и другие геморрагические состояния</t>
  </si>
  <si>
    <t>4.2</t>
  </si>
  <si>
    <t>D65-D69</t>
  </si>
  <si>
    <t>гемофилия</t>
  </si>
  <si>
    <t>4.2.1</t>
  </si>
  <si>
    <t>D66-D68</t>
  </si>
  <si>
    <t>отдельные нарушения,вовлекающ.иммунный механизм</t>
  </si>
  <si>
    <t>4.3</t>
  </si>
  <si>
    <t>D80-D89</t>
  </si>
  <si>
    <t>болезни эндокринной системы,расстр.питания и наруш.обмена в-в</t>
  </si>
  <si>
    <t>5.0</t>
  </si>
  <si>
    <t>E00-E89</t>
  </si>
  <si>
    <t>из них:болезни щитовидной железы, связанные с йодной недостаточностью, и сходные состояния</t>
  </si>
  <si>
    <t>5.1</t>
  </si>
  <si>
    <t>E01-E03</t>
  </si>
  <si>
    <t>тиреотоксикоз(гипертиреоз)</t>
  </si>
  <si>
    <t>5.2</t>
  </si>
  <si>
    <t>E05</t>
  </si>
  <si>
    <t>тиреоидит</t>
  </si>
  <si>
    <t>5.3</t>
  </si>
  <si>
    <t>E06</t>
  </si>
  <si>
    <t>сахарный диабет</t>
  </si>
  <si>
    <t>5.4</t>
  </si>
  <si>
    <t>E10-E14</t>
  </si>
  <si>
    <t>втч сахарный диабет I типа</t>
  </si>
  <si>
    <t>5.4.1</t>
  </si>
  <si>
    <t>E10</t>
  </si>
  <si>
    <t>втч сахарный диабет II типа</t>
  </si>
  <si>
    <t>5.4.2</t>
  </si>
  <si>
    <t>E11</t>
  </si>
  <si>
    <t>с поражением почек</t>
  </si>
  <si>
    <t>5.4.3</t>
  </si>
  <si>
    <t>Е10-Е14 с четвертым знаком 2</t>
  </si>
  <si>
    <t>с поражением глаз</t>
  </si>
  <si>
    <t>5.4.4</t>
  </si>
  <si>
    <t>E10.3, E11.3, E12.3, E13.3, E14.3</t>
  </si>
  <si>
    <t>гиперфункция гипофиза</t>
  </si>
  <si>
    <t>5.5</t>
  </si>
  <si>
    <t>E22</t>
  </si>
  <si>
    <t>гипопитуитаризм</t>
  </si>
  <si>
    <t>5.6</t>
  </si>
  <si>
    <t>E23.0</t>
  </si>
  <si>
    <t>несахарный диабет</t>
  </si>
  <si>
    <t>5.7</t>
  </si>
  <si>
    <t>E23.2</t>
  </si>
  <si>
    <t>адреногенитальные расстройства</t>
  </si>
  <si>
    <t>5.8</t>
  </si>
  <si>
    <t>E25</t>
  </si>
  <si>
    <t>дисфункция яичников</t>
  </si>
  <si>
    <t>5.9</t>
  </si>
  <si>
    <t>E28</t>
  </si>
  <si>
    <t>дисфункция яичек</t>
  </si>
  <si>
    <t>5.10</t>
  </si>
  <si>
    <t>E29</t>
  </si>
  <si>
    <t>ожирение</t>
  </si>
  <si>
    <t>5.11</t>
  </si>
  <si>
    <t>E66</t>
  </si>
  <si>
    <t>фенилкетонурия</t>
  </si>
  <si>
    <t>5.12</t>
  </si>
  <si>
    <t>E70.0-1</t>
  </si>
  <si>
    <t>нарушения обмена галактозы (галактоземия)</t>
  </si>
  <si>
    <t>5.13</t>
  </si>
  <si>
    <t>E74.2</t>
  </si>
  <si>
    <t>болезнь Гоше</t>
  </si>
  <si>
    <t>5.14</t>
  </si>
  <si>
    <t>E75.2</t>
  </si>
  <si>
    <t>нарушения обмена гликозаминогликанов (мукополисахаридоз)</t>
  </si>
  <si>
    <t>5.15</t>
  </si>
  <si>
    <t>E76.0-3</t>
  </si>
  <si>
    <t>муковисцидоз</t>
  </si>
  <si>
    <t>5.16</t>
  </si>
  <si>
    <t>E84</t>
  </si>
  <si>
    <t>психические расстройства и расстр.поведения</t>
  </si>
  <si>
    <t>6.0</t>
  </si>
  <si>
    <t>F01-F99</t>
  </si>
  <si>
    <t>из них:психические расстройства и расстройства поведения, связанные с употреблением психоактивных веществ</t>
  </si>
  <si>
    <t>6.1</t>
  </si>
  <si>
    <t>F10-F19</t>
  </si>
  <si>
    <t>болезни нервной системы</t>
  </si>
  <si>
    <t>7.0</t>
  </si>
  <si>
    <t>G00-G98</t>
  </si>
  <si>
    <t>из них:воспалительные болезни центральной нервной системы</t>
  </si>
  <si>
    <t>7.1</t>
  </si>
  <si>
    <t>G00-G09</t>
  </si>
  <si>
    <t>из них: бактериальный менингит</t>
  </si>
  <si>
    <t>7.1.1</t>
  </si>
  <si>
    <t>G00</t>
  </si>
  <si>
    <t>энцефалит, миелит и энцефаломиелит</t>
  </si>
  <si>
    <t>7.1.2</t>
  </si>
  <si>
    <t>G04</t>
  </si>
  <si>
    <t>системные атрофии, поражающие преимущественно центральную нервную систему</t>
  </si>
  <si>
    <t>7.2</t>
  </si>
  <si>
    <t>G10-G12</t>
  </si>
  <si>
    <t>экстрапирамидные и другие двигательные нарушения</t>
  </si>
  <si>
    <t>7.3</t>
  </si>
  <si>
    <t>G20,G21,G23-G25</t>
  </si>
  <si>
    <t>из них:болезнь Паркинсона</t>
  </si>
  <si>
    <t>7.3.1</t>
  </si>
  <si>
    <t>G20</t>
  </si>
  <si>
    <t>другие экстрапирамидные и двигательные нарушения</t>
  </si>
  <si>
    <t>7.3.2</t>
  </si>
  <si>
    <t>G25</t>
  </si>
  <si>
    <t>другие дегенеративные болезни нервной системы, не классифицированные в других рубриках</t>
  </si>
  <si>
    <t>7.4</t>
  </si>
  <si>
    <t>G30-G31</t>
  </si>
  <si>
    <t>болезнь Альцгеймера</t>
  </si>
  <si>
    <t>7.4.1</t>
  </si>
  <si>
    <t>G30</t>
  </si>
  <si>
    <t>демиелинизирующие болезни центральной нервной системы</t>
  </si>
  <si>
    <t>7.5</t>
  </si>
  <si>
    <t>G35-G37</t>
  </si>
  <si>
    <t>рассеянный склероз</t>
  </si>
  <si>
    <t>7.5.1</t>
  </si>
  <si>
    <t>G35</t>
  </si>
  <si>
    <t>эпизодические и пароксизмальные расстройства</t>
  </si>
  <si>
    <t>7.6</t>
  </si>
  <si>
    <t>G40-G47</t>
  </si>
  <si>
    <t>из них:эпилепсия, эпилептический статус</t>
  </si>
  <si>
    <t>7.6.1</t>
  </si>
  <si>
    <t>G40-G41</t>
  </si>
  <si>
    <t>преходящие транзитор.церебр.ишемич.приступы(атаки)и родств.состояния</t>
  </si>
  <si>
    <t>7.6.2</t>
  </si>
  <si>
    <t>G45</t>
  </si>
  <si>
    <t>поражения отдельных нервов, нервных корешков и сплетений, полиневропатии и другие поражения периферической нервной  системы</t>
  </si>
  <si>
    <t>7.7</t>
  </si>
  <si>
    <t>G50-G64</t>
  </si>
  <si>
    <t>из них:синдром Гийена-Барре</t>
  </si>
  <si>
    <t>7.7.1</t>
  </si>
  <si>
    <t>G61.0</t>
  </si>
  <si>
    <t>болезни нервно-мышечного синапса и мышц</t>
  </si>
  <si>
    <t>7.8</t>
  </si>
  <si>
    <t>G70-G73</t>
  </si>
  <si>
    <t>из них :миастения</t>
  </si>
  <si>
    <t>7.8.1</t>
  </si>
  <si>
    <t>G70.0, 2</t>
  </si>
  <si>
    <t>мышечная дистрофия Дюшенна</t>
  </si>
  <si>
    <t>7.8.2</t>
  </si>
  <si>
    <t>G71.0</t>
  </si>
  <si>
    <t>церебральный паралич и другие паралитические синдромы</t>
  </si>
  <si>
    <t>7.9</t>
  </si>
  <si>
    <t>G80-G83</t>
  </si>
  <si>
    <t>из них :церебральный паралич</t>
  </si>
  <si>
    <t>7.9.1</t>
  </si>
  <si>
    <t>G80</t>
  </si>
  <si>
    <t>расстройства вегетативной (автономной) нервной системы</t>
  </si>
  <si>
    <t>7.10</t>
  </si>
  <si>
    <t>G90</t>
  </si>
  <si>
    <t>сосудистые миелопатии</t>
  </si>
  <si>
    <t>7.11</t>
  </si>
  <si>
    <t>G95.1</t>
  </si>
  <si>
    <t>бол.глаза и его придаточного аппарата</t>
  </si>
  <si>
    <t>8.0</t>
  </si>
  <si>
    <t>H00-H59</t>
  </si>
  <si>
    <t>из них:язва роговицы</t>
  </si>
  <si>
    <t>8.1</t>
  </si>
  <si>
    <t>H16.0</t>
  </si>
  <si>
    <t>катаракты</t>
  </si>
  <si>
    <t>8.2</t>
  </si>
  <si>
    <t>H25-H26</t>
  </si>
  <si>
    <t xml:space="preserve">   хориоретинальное воспаление</t>
  </si>
  <si>
    <t>8.3</t>
  </si>
  <si>
    <t>H30</t>
  </si>
  <si>
    <t>отслойка сетчатки с разрывом сетчатки</t>
  </si>
  <si>
    <t>8.4</t>
  </si>
  <si>
    <t>H33.0</t>
  </si>
  <si>
    <t>дегенерация макулы и заднего полюса</t>
  </si>
  <si>
    <t>8.5</t>
  </si>
  <si>
    <t>H35.3</t>
  </si>
  <si>
    <t>глаукома</t>
  </si>
  <si>
    <t>8.6</t>
  </si>
  <si>
    <t>H40</t>
  </si>
  <si>
    <t>дегенеративная миопия</t>
  </si>
  <si>
    <t>8.7</t>
  </si>
  <si>
    <t>H44.2</t>
  </si>
  <si>
    <t>болезни зрительного нерва и зрительных путей</t>
  </si>
  <si>
    <t>8.8</t>
  </si>
  <si>
    <t>H46-Н48</t>
  </si>
  <si>
    <t xml:space="preserve">   атрофия зрительного нерва</t>
  </si>
  <si>
    <t>8.8.1</t>
  </si>
  <si>
    <t>H47.2</t>
  </si>
  <si>
    <t>слепота и пониженное зрение</t>
  </si>
  <si>
    <t>8.9</t>
  </si>
  <si>
    <t>H54</t>
  </si>
  <si>
    <t>из них:слепота обоих глаз</t>
  </si>
  <si>
    <t>8.9.1</t>
  </si>
  <si>
    <t>H54.0</t>
  </si>
  <si>
    <t>болезни уха и сосцевидного отростка</t>
  </si>
  <si>
    <t>9.0</t>
  </si>
  <si>
    <t>H60-H95</t>
  </si>
  <si>
    <t>болезни среднего уха и сосцевидного отростка</t>
  </si>
  <si>
    <t>9.1</t>
  </si>
  <si>
    <t>H65-H66, H68-H74</t>
  </si>
  <si>
    <t>из них:острый отит</t>
  </si>
  <si>
    <t>9.1.1</t>
  </si>
  <si>
    <t>H65.0, H65.1, H66.0</t>
  </si>
  <si>
    <t>хронический отит</t>
  </si>
  <si>
    <t>9.1.2</t>
  </si>
  <si>
    <t>H65.2,H65.3,H65.4,H66.1,H66.2,H66.3</t>
  </si>
  <si>
    <t>болезни слуховой (евстахиевой) трубы</t>
  </si>
  <si>
    <t>9.1.3</t>
  </si>
  <si>
    <t>H68-H69</t>
  </si>
  <si>
    <t>перфорация барабанной перепонки</t>
  </si>
  <si>
    <t>9.1.4</t>
  </si>
  <si>
    <t>H72</t>
  </si>
  <si>
    <t>другие болезни среднего уха и сосцевидного отростка</t>
  </si>
  <si>
    <t>9.1.5</t>
  </si>
  <si>
    <t>H74</t>
  </si>
  <si>
    <t>болезни внутреннего уха</t>
  </si>
  <si>
    <t>9.2</t>
  </si>
  <si>
    <t>H80, H81,H83</t>
  </si>
  <si>
    <t>из них:отосклероз</t>
  </si>
  <si>
    <t>9.2.1</t>
  </si>
  <si>
    <t>H80</t>
  </si>
  <si>
    <t>болезнь Меньера</t>
  </si>
  <si>
    <t>9.2.2</t>
  </si>
  <si>
    <t>H81.0</t>
  </si>
  <si>
    <t>кондуктивная и нейросенсорная потеря слуха</t>
  </si>
  <si>
    <t>9.3</t>
  </si>
  <si>
    <t>H90</t>
  </si>
  <si>
    <t>из них:кондуктивная потеря слуха двусторонняя</t>
  </si>
  <si>
    <t>9.3.1</t>
  </si>
  <si>
    <t>H90.0</t>
  </si>
  <si>
    <t>нейросенсорная потеря слуха  двусторонняя</t>
  </si>
  <si>
    <t>9.3.2</t>
  </si>
  <si>
    <t>H90.3</t>
  </si>
  <si>
    <t>болезни системы кровообращения</t>
  </si>
  <si>
    <t>10.0</t>
  </si>
  <si>
    <t>I00-I99</t>
  </si>
  <si>
    <t>из них-острая ревматическая лихорадка</t>
  </si>
  <si>
    <t>10.1</t>
  </si>
  <si>
    <t>I00-I02</t>
  </si>
  <si>
    <t>хронические ревматические болезни сердца</t>
  </si>
  <si>
    <t>10.2</t>
  </si>
  <si>
    <t>I05-I09</t>
  </si>
  <si>
    <t>из них: ревматические поражения клапанов</t>
  </si>
  <si>
    <t>10.2.1</t>
  </si>
  <si>
    <t>I05-I08</t>
  </si>
  <si>
    <t>болезни,характер.повыш.кровяным давлением</t>
  </si>
  <si>
    <t>10.3</t>
  </si>
  <si>
    <t>I10-I13</t>
  </si>
  <si>
    <t>из них:эссенциальная гипертензия</t>
  </si>
  <si>
    <t>10.3.1</t>
  </si>
  <si>
    <t>I10</t>
  </si>
  <si>
    <t>гипертензивная болезнь сердца(гипертоническая болезнь с преимущественным поражением сердца)</t>
  </si>
  <si>
    <t>10.3.2</t>
  </si>
  <si>
    <t>I11</t>
  </si>
  <si>
    <t>гипертензивная (гипертоническая) болезнь с преимущественным  поражением  почек</t>
  </si>
  <si>
    <t>10.3.3</t>
  </si>
  <si>
    <t>I12</t>
  </si>
  <si>
    <t>гипертензивная (гипертоническая)болезнь с преимущественным  поражением сердца и  почек</t>
  </si>
  <si>
    <t>10.3.4</t>
  </si>
  <si>
    <t>I13</t>
  </si>
  <si>
    <t>ишемические болезни сердца</t>
  </si>
  <si>
    <t>10.4</t>
  </si>
  <si>
    <t>I20-I25</t>
  </si>
  <si>
    <t>из них: стенокардия</t>
  </si>
  <si>
    <t>10.4.1</t>
  </si>
  <si>
    <t>I20</t>
  </si>
  <si>
    <t>из нее:нестабильная стенокардия</t>
  </si>
  <si>
    <t>10.4.1.1</t>
  </si>
  <si>
    <t>I20.0</t>
  </si>
  <si>
    <t>острый инфаркт миокарда</t>
  </si>
  <si>
    <t>10.4.2</t>
  </si>
  <si>
    <t>I21</t>
  </si>
  <si>
    <t>повторный инфаркт миокарда</t>
  </si>
  <si>
    <t>10.4.3</t>
  </si>
  <si>
    <t>I22</t>
  </si>
  <si>
    <t>другие формы острых ишемических болезней сердца</t>
  </si>
  <si>
    <t>10.4.4</t>
  </si>
  <si>
    <t>I24</t>
  </si>
  <si>
    <t>хроническая ишемическая болезнь сердца.</t>
  </si>
  <si>
    <t>10.4.5</t>
  </si>
  <si>
    <t>I25</t>
  </si>
  <si>
    <t>из нее постинфарктный кардиосклероз</t>
  </si>
  <si>
    <t>10.4.5.1</t>
  </si>
  <si>
    <t>I25.8</t>
  </si>
  <si>
    <t>другие формы легочно-сердечной недостаточности</t>
  </si>
  <si>
    <t>10.5</t>
  </si>
  <si>
    <t>I27</t>
  </si>
  <si>
    <t>другие болезни сердца</t>
  </si>
  <si>
    <t>10.6</t>
  </si>
  <si>
    <t>I30- I51</t>
  </si>
  <si>
    <t>из них:острый перикардит</t>
  </si>
  <si>
    <t>10.6.1</t>
  </si>
  <si>
    <t>I30</t>
  </si>
  <si>
    <t>из них:острый и подострый эндокардит</t>
  </si>
  <si>
    <t>10.6.2</t>
  </si>
  <si>
    <t>I33</t>
  </si>
  <si>
    <t>неревматические поражения клапанов</t>
  </si>
  <si>
    <t>10.6.3</t>
  </si>
  <si>
    <t>I34-I37</t>
  </si>
  <si>
    <t>острый миокардит</t>
  </si>
  <si>
    <t>10.6.4</t>
  </si>
  <si>
    <t>I40</t>
  </si>
  <si>
    <t>кардиомиопатия</t>
  </si>
  <si>
    <t>10.6.5</t>
  </si>
  <si>
    <t>I42</t>
  </si>
  <si>
    <t>предсердно-желудочковая [атриовентрикулярная] блокада</t>
  </si>
  <si>
    <t>10.6.6</t>
  </si>
  <si>
    <t>I44.0-I44.3</t>
  </si>
  <si>
    <t>желудочковая тахикардия</t>
  </si>
  <si>
    <t>10.6.7</t>
  </si>
  <si>
    <t>I47.2</t>
  </si>
  <si>
    <t>фибрилляция и трепетание предсердий</t>
  </si>
  <si>
    <t>10.6.8</t>
  </si>
  <si>
    <t>I48</t>
  </si>
  <si>
    <t>синдром слабости синусового узла</t>
  </si>
  <si>
    <t>10.6.9</t>
  </si>
  <si>
    <t>I49.5</t>
  </si>
  <si>
    <t>цереброваскулярные болезни</t>
  </si>
  <si>
    <t>10.7</t>
  </si>
  <si>
    <t>I60-I69</t>
  </si>
  <si>
    <t>из них-субарахноидальное кровоизлияние</t>
  </si>
  <si>
    <t>10.7.1</t>
  </si>
  <si>
    <t>I60</t>
  </si>
  <si>
    <t>внутримозговые и др.внутричерепные кровоизлияния</t>
  </si>
  <si>
    <t>10.7.2</t>
  </si>
  <si>
    <t>I61, I62</t>
  </si>
  <si>
    <t>инфаркт мозга</t>
  </si>
  <si>
    <t>10.7.3</t>
  </si>
  <si>
    <t>I63</t>
  </si>
  <si>
    <t>инсульт неуточненный,как кровоизлияние или инфаркт</t>
  </si>
  <si>
    <t>10.7.4</t>
  </si>
  <si>
    <t>I64</t>
  </si>
  <si>
    <t>закупорка и стеноз прецеребральных, церебральных артерий, не приводящие к инфаркту мозга</t>
  </si>
  <si>
    <t>10.7.5</t>
  </si>
  <si>
    <t>I65-I66</t>
  </si>
  <si>
    <t>другие цереброваскулярные болезни</t>
  </si>
  <si>
    <t>10.7.6</t>
  </si>
  <si>
    <t>I67</t>
  </si>
  <si>
    <t>из них:церебральный атеросклероз</t>
  </si>
  <si>
    <t>10.7.6.1</t>
  </si>
  <si>
    <t>I67.2</t>
  </si>
  <si>
    <t>атеросклероз артерий конечностей, тром-бангиит облитерирующий</t>
  </si>
  <si>
    <t>10.8</t>
  </si>
  <si>
    <t>I70.2, I73.1</t>
  </si>
  <si>
    <t>болезни вен, лимфатических сосудов и лимфатических узлов</t>
  </si>
  <si>
    <t>10.9</t>
  </si>
  <si>
    <t>I80-I89</t>
  </si>
  <si>
    <t>из них:флебит и тромбофлебит</t>
  </si>
  <si>
    <t>10.9.1</t>
  </si>
  <si>
    <t>I80</t>
  </si>
  <si>
    <t>тромбоз портальной вены</t>
  </si>
  <si>
    <t>10.9.2</t>
  </si>
  <si>
    <t>I81</t>
  </si>
  <si>
    <t>из них:варикозное расширение вен нижних конечностей</t>
  </si>
  <si>
    <t>10.9.3</t>
  </si>
  <si>
    <t>I83</t>
  </si>
  <si>
    <t>болезни органов дыхания</t>
  </si>
  <si>
    <t>11.0</t>
  </si>
  <si>
    <t>J00-J98</t>
  </si>
  <si>
    <t>из них-острые респираторные инфекции верхних дыхательных путей</t>
  </si>
  <si>
    <t>11.1</t>
  </si>
  <si>
    <t>J00-J06</t>
  </si>
  <si>
    <t>из них:острый ларингит и трахеит</t>
  </si>
  <si>
    <t>11.1.1</t>
  </si>
  <si>
    <t>J04</t>
  </si>
  <si>
    <t>острый обструктивный ларингит [круп] и эпиглоттит</t>
  </si>
  <si>
    <t>11.1.2</t>
  </si>
  <si>
    <t>J05</t>
  </si>
  <si>
    <t>грипп</t>
  </si>
  <si>
    <t>11.2</t>
  </si>
  <si>
    <t>J09-J11</t>
  </si>
  <si>
    <t>пневмония</t>
  </si>
  <si>
    <t>11.3</t>
  </si>
  <si>
    <t>J12-J18</t>
  </si>
  <si>
    <t>острые респираторные инфекции нижних дыхательных путей</t>
  </si>
  <si>
    <t>11.4</t>
  </si>
  <si>
    <t>J20-J22</t>
  </si>
  <si>
    <t>аллергический ринит (поллиноз)</t>
  </si>
  <si>
    <t>11.5</t>
  </si>
  <si>
    <t>J30.1</t>
  </si>
  <si>
    <t>хронические болезни миндалин и аденоидов, перитонзиллярный абсцесс</t>
  </si>
  <si>
    <t>11.6</t>
  </si>
  <si>
    <t>J35-J36</t>
  </si>
  <si>
    <t>бронхит хронический и неуточненный,эмфизема</t>
  </si>
  <si>
    <t>11.7</t>
  </si>
  <si>
    <t>J40-J43</t>
  </si>
  <si>
    <t>другая хроническая обструктивная легочная болезнь</t>
  </si>
  <si>
    <t>11.8</t>
  </si>
  <si>
    <t>J44</t>
  </si>
  <si>
    <t>бронхоэктатическая болезнь</t>
  </si>
  <si>
    <t>11.9</t>
  </si>
  <si>
    <t>J47</t>
  </si>
  <si>
    <t>астма,астматический статус</t>
  </si>
  <si>
    <t>11.10</t>
  </si>
  <si>
    <t>J45,J46</t>
  </si>
  <si>
    <t>др.интерстициальные,гнойные легочные бол.,др.бол.плевры</t>
  </si>
  <si>
    <t>11.11</t>
  </si>
  <si>
    <t>J84-J94</t>
  </si>
  <si>
    <t>болезни органов пищеварения</t>
  </si>
  <si>
    <t>12.0</t>
  </si>
  <si>
    <t>K00-K92</t>
  </si>
  <si>
    <t>из них-язва желудка и 12п.кишки</t>
  </si>
  <si>
    <t>12.1</t>
  </si>
  <si>
    <t>K25-K26</t>
  </si>
  <si>
    <t>гастрит и дуоденит</t>
  </si>
  <si>
    <t>12.2</t>
  </si>
  <si>
    <t>K29</t>
  </si>
  <si>
    <t>грыжи</t>
  </si>
  <si>
    <t>12.3</t>
  </si>
  <si>
    <t>K40-K46</t>
  </si>
  <si>
    <t>неинфекционный энтерит и колит</t>
  </si>
  <si>
    <t>12.4</t>
  </si>
  <si>
    <t>K50-K52</t>
  </si>
  <si>
    <t>из  них: болезнь Крона</t>
  </si>
  <si>
    <t>12.4.1</t>
  </si>
  <si>
    <t>K50</t>
  </si>
  <si>
    <t>язвенный колит</t>
  </si>
  <si>
    <t>12.4.2</t>
  </si>
  <si>
    <t>K51</t>
  </si>
  <si>
    <t>другие болезни кишечника</t>
  </si>
  <si>
    <t>12.5</t>
  </si>
  <si>
    <t>K55-K63</t>
  </si>
  <si>
    <t>из них:паралитический илеус и непроходи-мость кишечника без грыжи</t>
  </si>
  <si>
    <t>12.5.1</t>
  </si>
  <si>
    <t>K56</t>
  </si>
  <si>
    <t>дивертикулярная болезнь кишечника</t>
  </si>
  <si>
    <t>12.5.2</t>
  </si>
  <si>
    <t>K57</t>
  </si>
  <si>
    <t>синдром раздраженного кишечника</t>
  </si>
  <si>
    <t>12.5.3</t>
  </si>
  <si>
    <t>K58</t>
  </si>
  <si>
    <t>трещина и свищ области заднего прохода и прямой кишки</t>
  </si>
  <si>
    <t>12.5.4</t>
  </si>
  <si>
    <t>K60</t>
  </si>
  <si>
    <t>абсцесс области заднего прохода и прямой кишки</t>
  </si>
  <si>
    <t>12.5.5</t>
  </si>
  <si>
    <t>K61</t>
  </si>
  <si>
    <t>геморрой</t>
  </si>
  <si>
    <t>12.6</t>
  </si>
  <si>
    <t>K64</t>
  </si>
  <si>
    <t>болезни печени</t>
  </si>
  <si>
    <t>12.8</t>
  </si>
  <si>
    <t>K70-K76</t>
  </si>
  <si>
    <t>из них: фиброз и цирроз печени</t>
  </si>
  <si>
    <t>12.8.1</t>
  </si>
  <si>
    <t>K74</t>
  </si>
  <si>
    <t>бол.желчного пузыря,желчевыв.путей</t>
  </si>
  <si>
    <t>12.9</t>
  </si>
  <si>
    <t>K80-K83</t>
  </si>
  <si>
    <t>болезни поджелудочной  железы</t>
  </si>
  <si>
    <t>12.10</t>
  </si>
  <si>
    <t>K85-K86</t>
  </si>
  <si>
    <t>из них :острый панкреатит</t>
  </si>
  <si>
    <t>12.10.1</t>
  </si>
  <si>
    <t>K85</t>
  </si>
  <si>
    <t>бол.кожи и подкожной клетчатки</t>
  </si>
  <si>
    <t>13.0</t>
  </si>
  <si>
    <t>L00-L98</t>
  </si>
  <si>
    <t>из них: пузырчатка</t>
  </si>
  <si>
    <t>13.1</t>
  </si>
  <si>
    <t>L10</t>
  </si>
  <si>
    <t>буллезный пемфигоид</t>
  </si>
  <si>
    <t>13.2</t>
  </si>
  <si>
    <t>L12</t>
  </si>
  <si>
    <t>дерматит герпетиформный Дюринга</t>
  </si>
  <si>
    <t>13.3</t>
  </si>
  <si>
    <t>L13.0</t>
  </si>
  <si>
    <t>атопический дерматит</t>
  </si>
  <si>
    <t>13.4</t>
  </si>
  <si>
    <t>L20</t>
  </si>
  <si>
    <t>псориаз, всего</t>
  </si>
  <si>
    <t>13.5</t>
  </si>
  <si>
    <t>L40</t>
  </si>
  <si>
    <t>из него: псориаз артропатический</t>
  </si>
  <si>
    <t>13.5.1</t>
  </si>
  <si>
    <t>L40.5</t>
  </si>
  <si>
    <t>дискоидная красная волчанка</t>
  </si>
  <si>
    <t>13.6</t>
  </si>
  <si>
    <t>L93.0</t>
  </si>
  <si>
    <t>локализованная склеродермия</t>
  </si>
  <si>
    <t>13.7</t>
  </si>
  <si>
    <t>L94.0</t>
  </si>
  <si>
    <t>бол.костно-мышечной системы и соед.ткани</t>
  </si>
  <si>
    <t>14.0</t>
  </si>
  <si>
    <t>M00-M99</t>
  </si>
  <si>
    <t>из  них:артропатии</t>
  </si>
  <si>
    <t>14.1</t>
  </si>
  <si>
    <t>M00-M25</t>
  </si>
  <si>
    <t>реактивные артропатии</t>
  </si>
  <si>
    <t>14.1.1</t>
  </si>
  <si>
    <t>M02</t>
  </si>
  <si>
    <t>серопозитивный и другие ревматоидные артриты</t>
  </si>
  <si>
    <t>14.1.2</t>
  </si>
  <si>
    <t>M05-M06</t>
  </si>
  <si>
    <t>юношеский (ювенильный)артрит</t>
  </si>
  <si>
    <t>14.1.3</t>
  </si>
  <si>
    <t>M08</t>
  </si>
  <si>
    <t>артрозы</t>
  </si>
  <si>
    <t>14.1.4</t>
  </si>
  <si>
    <t>M15-M19</t>
  </si>
  <si>
    <t>системные поражения соединительной ткани</t>
  </si>
  <si>
    <t>14.2</t>
  </si>
  <si>
    <t>M30-M35</t>
  </si>
  <si>
    <t>из них: системная красная волчанка</t>
  </si>
  <si>
    <t>14.2.1</t>
  </si>
  <si>
    <t>M32</t>
  </si>
  <si>
    <t>деформирующие дорсопатии</t>
  </si>
  <si>
    <t>14.3</t>
  </si>
  <si>
    <t>M40-M43</t>
  </si>
  <si>
    <t>спондилопатии</t>
  </si>
  <si>
    <t>14.4</t>
  </si>
  <si>
    <t>M45-M49</t>
  </si>
  <si>
    <t>из них: анкилозирующий спондилит</t>
  </si>
  <si>
    <t>14.4.1</t>
  </si>
  <si>
    <t>M45</t>
  </si>
  <si>
    <t>другие дорсопатии</t>
  </si>
  <si>
    <t>14.5</t>
  </si>
  <si>
    <t>М50-М54</t>
  </si>
  <si>
    <t>поражения синовиальных оболочек и сухожилий</t>
  </si>
  <si>
    <t>14.6</t>
  </si>
  <si>
    <t>M65-M67</t>
  </si>
  <si>
    <t>остеопатии и хондропатии</t>
  </si>
  <si>
    <t>14.7</t>
  </si>
  <si>
    <t>M80-M94</t>
  </si>
  <si>
    <t>из них:остеопорозы</t>
  </si>
  <si>
    <t>14.7.1</t>
  </si>
  <si>
    <t>M80-M81</t>
  </si>
  <si>
    <t>болезни мочеполовой системы</t>
  </si>
  <si>
    <t>15.0</t>
  </si>
  <si>
    <t>N00-N99</t>
  </si>
  <si>
    <t>гломерулярные,тубулоинтерстициальные бол.почек,почечная недостаточ.и др.болезни почки и мочеточника</t>
  </si>
  <si>
    <t>15.1</t>
  </si>
  <si>
    <t>N00-N15,N25-N28</t>
  </si>
  <si>
    <t>почечная недостаточность</t>
  </si>
  <si>
    <t>15.2</t>
  </si>
  <si>
    <t>N17-N19</t>
  </si>
  <si>
    <t>мочекаменная болезнь</t>
  </si>
  <si>
    <t>15.3</t>
  </si>
  <si>
    <t>N20-N21, N23</t>
  </si>
  <si>
    <t>другие болезни мочевой системы</t>
  </si>
  <si>
    <t>15.4</t>
  </si>
  <si>
    <t>N30-N32, N34-N36, N39</t>
  </si>
  <si>
    <t>болезни предстательной железы</t>
  </si>
  <si>
    <t>15.5</t>
  </si>
  <si>
    <t>N40-N42</t>
  </si>
  <si>
    <t>доброкачественная дисплазия молочной железы</t>
  </si>
  <si>
    <t>15.6</t>
  </si>
  <si>
    <t>N60</t>
  </si>
  <si>
    <t>воспалительные болезни женских тазовых органов</t>
  </si>
  <si>
    <t>15.7</t>
  </si>
  <si>
    <t>N70-N73, N75-N76</t>
  </si>
  <si>
    <t>из них:сальпингит и оофорит</t>
  </si>
  <si>
    <t>15.7.1</t>
  </si>
  <si>
    <t>N70</t>
  </si>
  <si>
    <t>эндометриоз</t>
  </si>
  <si>
    <t>15.8</t>
  </si>
  <si>
    <t>N80</t>
  </si>
  <si>
    <t>эрозия и эктропион шейки матки</t>
  </si>
  <si>
    <t>15.9</t>
  </si>
  <si>
    <t>N86</t>
  </si>
  <si>
    <t>расстройства менструаций</t>
  </si>
  <si>
    <t>15.10</t>
  </si>
  <si>
    <t>N91-N94</t>
  </si>
  <si>
    <t>женское бесплодие</t>
  </si>
  <si>
    <t>15.11</t>
  </si>
  <si>
    <t>N97</t>
  </si>
  <si>
    <t>беременность,роды и послеродовой период</t>
  </si>
  <si>
    <t>16.0</t>
  </si>
  <si>
    <t>O00-O99</t>
  </si>
  <si>
    <t>отдельные состояния,возникающие в перинатальном периоде</t>
  </si>
  <si>
    <t>17.0</t>
  </si>
  <si>
    <t>P00-P04</t>
  </si>
  <si>
    <t>врожденные аномалии,пороки развития,деформации и хромосомные нарушения</t>
  </si>
  <si>
    <t>18.0</t>
  </si>
  <si>
    <t>Q00-Q99</t>
  </si>
  <si>
    <t>из них:врожденные аномалии [пороки развития]нервной системы</t>
  </si>
  <si>
    <t>18.1</t>
  </si>
  <si>
    <t>Q00-Q07</t>
  </si>
  <si>
    <t>врожденные аномалии глаза</t>
  </si>
  <si>
    <t>18.2</t>
  </si>
  <si>
    <t>Q10-Q15</t>
  </si>
  <si>
    <t>врожденные аномалии системы кровообращения</t>
  </si>
  <si>
    <t>18.3</t>
  </si>
  <si>
    <t>Q20-Q28</t>
  </si>
  <si>
    <t>врожденные аномалии органов пищеварения</t>
  </si>
  <si>
    <t>18.4</t>
  </si>
  <si>
    <t>Q38-Q45</t>
  </si>
  <si>
    <t>из них: болезнь Гиршпрунга</t>
  </si>
  <si>
    <t>18.4.1</t>
  </si>
  <si>
    <t>Q43</t>
  </si>
  <si>
    <t>врожденные аномалии женских половых органов</t>
  </si>
  <si>
    <t>18.5</t>
  </si>
  <si>
    <t>Q50-Q52</t>
  </si>
  <si>
    <t>неопределенность пола и псевдогермафродитизм</t>
  </si>
  <si>
    <t>18.6</t>
  </si>
  <si>
    <t>Q56</t>
  </si>
  <si>
    <t>врожденный ихтиоз</t>
  </si>
  <si>
    <t>18.7</t>
  </si>
  <si>
    <t>Q80</t>
  </si>
  <si>
    <t>нейрофиброматоз (незлокачественный)</t>
  </si>
  <si>
    <t>18.8</t>
  </si>
  <si>
    <t>Q85.0</t>
  </si>
  <si>
    <t>синдром Дауна</t>
  </si>
  <si>
    <t>18.9</t>
  </si>
  <si>
    <t>Q90</t>
  </si>
  <si>
    <t>симптомы, признаки и отклонения от нормы, выявленные при клинических и лабораторных исследованиях, не классифицированные в других рубриках</t>
  </si>
  <si>
    <t>19.0</t>
  </si>
  <si>
    <t>R00-R99</t>
  </si>
  <si>
    <t>травмы,отравления и некоторые другие последствия воздействия внешних причин</t>
  </si>
  <si>
    <t>20.0</t>
  </si>
  <si>
    <t>S00-T98</t>
  </si>
  <si>
    <t>из них переломы</t>
  </si>
  <si>
    <t>20.1</t>
  </si>
  <si>
    <t>S02,S12,S22, S32, S42,S52, S62, S72,S82,S92,T02,T08, T10, T12,T14.2</t>
  </si>
  <si>
    <t>из них:переломы черепа и лицевых костей</t>
  </si>
  <si>
    <t>20.1.1</t>
  </si>
  <si>
    <t>S02</t>
  </si>
  <si>
    <t>травма глаза и глазницы</t>
  </si>
  <si>
    <t>20.2</t>
  </si>
  <si>
    <t>S05</t>
  </si>
  <si>
    <t>внутричерепная травма</t>
  </si>
  <si>
    <t>20.3</t>
  </si>
  <si>
    <t>S06</t>
  </si>
  <si>
    <t>термические и химические ожоги</t>
  </si>
  <si>
    <t>20.4</t>
  </si>
  <si>
    <t>T20-T30</t>
  </si>
  <si>
    <t>отравления лекарственными средствами, медикаментами и биологическими веществами, токсическое действие веществ  преимущественно немедицинского назначения</t>
  </si>
  <si>
    <t>20.5</t>
  </si>
  <si>
    <t>T36-T50</t>
  </si>
  <si>
    <t>из них: отравление наркотиками</t>
  </si>
  <si>
    <t>20.5.1</t>
  </si>
  <si>
    <t>T40.0-T40.6</t>
  </si>
  <si>
    <t>токсическое действие веществ преимущественно немедицинского назначения</t>
  </si>
  <si>
    <t>20.6</t>
  </si>
  <si>
    <t>T51-T65</t>
  </si>
  <si>
    <t>из них: токсическое воздействие алкоголя</t>
  </si>
  <si>
    <t>20.6.1</t>
  </si>
  <si>
    <t>T51</t>
  </si>
  <si>
    <t>COVID-19</t>
  </si>
  <si>
    <t>21.0</t>
  </si>
  <si>
    <t>U07.1-2</t>
  </si>
  <si>
    <t>Кроме того:факторы, влияющие на состояние здоровья и обращения в учреждения здравоохранения</t>
  </si>
  <si>
    <t>22.0</t>
  </si>
  <si>
    <t>Z00-Z99</t>
  </si>
  <si>
    <t>Расшифровка стр.19: системы кровообращения и дыхания</t>
  </si>
  <si>
    <t>19.1*</t>
  </si>
  <si>
    <t>R00-09</t>
  </si>
  <si>
    <t>системы пищеварения и брюшной полости</t>
  </si>
  <si>
    <t>19.2*</t>
  </si>
  <si>
    <t>R10-R19</t>
  </si>
  <si>
    <t>кожи и подкожной клетчатки</t>
  </si>
  <si>
    <t>19.3*</t>
  </si>
  <si>
    <t>R20-R23</t>
  </si>
  <si>
    <t>нервной и костно-мышечной системы</t>
  </si>
  <si>
    <t>19.4*</t>
  </si>
  <si>
    <t>R25-R29</t>
  </si>
  <si>
    <t>мочевой системы</t>
  </si>
  <si>
    <t>19.5*</t>
  </si>
  <si>
    <t>R30-R39</t>
  </si>
  <si>
    <t>симптомы и признаки</t>
  </si>
  <si>
    <t>19.8*</t>
  </si>
  <si>
    <t>R50-R69</t>
  </si>
  <si>
    <t>старость</t>
  </si>
  <si>
    <t>19.9*</t>
  </si>
  <si>
    <t>в т.ч. R54</t>
  </si>
  <si>
    <t xml:space="preserve">С. трудоспособный возраст </t>
  </si>
  <si>
    <t>прочие 2.0</t>
  </si>
  <si>
    <t>прочие 3.1</t>
  </si>
  <si>
    <r>
      <t>гр13</t>
    </r>
    <r>
      <rPr>
        <sz val="10"/>
        <rFont val="Calibri"/>
        <family val="2"/>
        <charset val="204"/>
      </rPr>
      <t>≥</t>
    </r>
    <r>
      <rPr>
        <sz val="10"/>
        <rFont val="Times New Roman"/>
        <family val="1"/>
        <charset val="204"/>
      </rPr>
      <t>гр14</t>
    </r>
  </si>
  <si>
    <r>
      <t>гр14</t>
    </r>
    <r>
      <rPr>
        <sz val="10"/>
        <rFont val="Calibri"/>
        <family val="2"/>
        <charset val="204"/>
      </rPr>
      <t>≥</t>
    </r>
    <r>
      <rPr>
        <sz val="10"/>
        <rFont val="Times New Roman"/>
        <family val="1"/>
        <charset val="204"/>
      </rPr>
      <t>гр15</t>
    </r>
  </si>
  <si>
    <t>прочие3.0</t>
  </si>
  <si>
    <t>прочие 3.1.3</t>
  </si>
  <si>
    <t>прочие4.0</t>
  </si>
  <si>
    <t>прочие 5.0</t>
  </si>
  <si>
    <t>прочие 5,4</t>
  </si>
  <si>
    <t>прочие 7.0</t>
  </si>
  <si>
    <t>прочие 6.0</t>
  </si>
  <si>
    <t>прочие 8,0</t>
  </si>
  <si>
    <t>прочие 9.0</t>
  </si>
  <si>
    <t>прочие 9.1</t>
  </si>
  <si>
    <t>прочие 10.0</t>
  </si>
  <si>
    <t>прочие 10.4</t>
  </si>
  <si>
    <t>прочие10.6</t>
  </si>
  <si>
    <t>прочие10.7</t>
  </si>
  <si>
    <t>прочие 10.3</t>
  </si>
  <si>
    <t>прочие 10.9</t>
  </si>
  <si>
    <t>прочие 20.0</t>
  </si>
  <si>
    <t>прочие 18.0</t>
  </si>
  <si>
    <t>прочие 15.0</t>
  </si>
  <si>
    <t>порчие 19.0</t>
  </si>
  <si>
    <t>прочие 14.0</t>
  </si>
  <si>
    <t>прочие 14.1</t>
  </si>
  <si>
    <t>прочие 13,0</t>
  </si>
  <si>
    <t>прочие 12.0</t>
  </si>
  <si>
    <t>прочие 12.5</t>
  </si>
  <si>
    <t>прочие 11.0</t>
  </si>
  <si>
    <r>
      <t>гр17</t>
    </r>
    <r>
      <rPr>
        <sz val="10"/>
        <rFont val="Calibri"/>
        <family val="2"/>
        <charset val="204"/>
      </rPr>
      <t>≥</t>
    </r>
    <r>
      <rPr>
        <sz val="10"/>
        <rFont val="Times New Roman"/>
        <family val="1"/>
        <charset val="204"/>
      </rPr>
      <t>гр18+гр20</t>
    </r>
  </si>
  <si>
    <r>
      <t>гр18</t>
    </r>
    <r>
      <rPr>
        <sz val="10"/>
        <rFont val="Calibri"/>
        <family val="2"/>
        <charset val="204"/>
      </rPr>
      <t>≥</t>
    </r>
    <r>
      <rPr>
        <sz val="10"/>
        <rFont val="Times New Roman"/>
        <family val="1"/>
        <charset val="204"/>
      </rPr>
      <t>гр19</t>
    </r>
  </si>
  <si>
    <r>
      <t>гр20</t>
    </r>
    <r>
      <rPr>
        <sz val="10"/>
        <rFont val="Calibri"/>
        <family val="2"/>
        <charset val="204"/>
      </rPr>
      <t>≥</t>
    </r>
    <r>
      <rPr>
        <sz val="10"/>
        <rFont val="Times New Roman"/>
        <family val="1"/>
        <charset val="204"/>
      </rPr>
      <t>21</t>
    </r>
  </si>
  <si>
    <t>1.СОСТАВ БОЛЬНЫХ  В СТАЦИОНАРЕ, СРОКИ И ИСХОДЫ ЛЕЧЕНИЯ(В.  Дети (в возрасте 0-17 лет включительно))</t>
  </si>
  <si>
    <t>№ стр</t>
  </si>
  <si>
    <t xml:space="preserve">Код по
МКБ-10  переcмотра
</t>
  </si>
  <si>
    <t>В.Дети 0-17лет включительно</t>
  </si>
  <si>
    <t>из них(из гр.8):в возрасте до 1 года</t>
  </si>
  <si>
    <t xml:space="preserve">из гр.5:
пациентов, достав-
ленных
скорой
мед. помощью
</t>
  </si>
  <si>
    <t>из гр.4  в возрасте до 1 года</t>
  </si>
  <si>
    <t xml:space="preserve">из гр.10:
умерло
в возрасте до 1 года
</t>
  </si>
  <si>
    <t>проведено паталого анатомических вскрытий</t>
  </si>
  <si>
    <t>установлено расхож-дений диагнозов</t>
  </si>
  <si>
    <t>проведено судебно-медицин-ских вскрытий</t>
  </si>
  <si>
    <t xml:space="preserve">из них установ-лено
расхож-дений диагнозов
</t>
  </si>
  <si>
    <r>
      <t>гр4</t>
    </r>
    <r>
      <rPr>
        <sz val="10"/>
        <rFont val="Calibri"/>
        <family val="2"/>
        <charset val="204"/>
      </rPr>
      <t>≥</t>
    </r>
    <r>
      <rPr>
        <sz val="10"/>
        <rFont val="Times New Roman"/>
        <family val="1"/>
        <charset val="204"/>
      </rPr>
      <t>гр5</t>
    </r>
  </si>
  <si>
    <r>
      <t>гр5</t>
    </r>
    <r>
      <rPr>
        <sz val="10"/>
        <rFont val="Calibri"/>
        <family val="2"/>
        <charset val="204"/>
      </rPr>
      <t>≥</t>
    </r>
    <r>
      <rPr>
        <sz val="10"/>
        <rFont val="Times New Roman"/>
        <family val="1"/>
        <charset val="204"/>
      </rPr>
      <t>гр6</t>
    </r>
  </si>
  <si>
    <r>
      <t>гр10</t>
    </r>
    <r>
      <rPr>
        <sz val="10"/>
        <rFont val="Calibri"/>
        <family val="2"/>
        <charset val="204"/>
      </rPr>
      <t>≥</t>
    </r>
    <r>
      <rPr>
        <sz val="10"/>
        <rFont val="Times New Roman"/>
        <family val="1"/>
        <charset val="204"/>
      </rPr>
      <t>гр11+гр13</t>
    </r>
  </si>
  <si>
    <r>
      <t>гр11</t>
    </r>
    <r>
      <rPr>
        <sz val="10"/>
        <rFont val="Calibri"/>
        <family val="2"/>
        <charset val="204"/>
      </rPr>
      <t>≥</t>
    </r>
    <r>
      <rPr>
        <sz val="10"/>
        <rFont val="Times New Roman"/>
        <family val="1"/>
        <charset val="204"/>
      </rPr>
      <t>гр12</t>
    </r>
  </si>
  <si>
    <r>
      <t>гр10</t>
    </r>
    <r>
      <rPr>
        <sz val="10"/>
        <rFont val="Calibri"/>
        <family val="2"/>
        <charset val="204"/>
      </rPr>
      <t>≥гр15</t>
    </r>
  </si>
  <si>
    <r>
      <t>гр14</t>
    </r>
    <r>
      <rPr>
        <sz val="10"/>
        <rFont val="Calibri"/>
        <family val="2"/>
        <charset val="204"/>
      </rPr>
      <t>≥гр15</t>
    </r>
  </si>
  <si>
    <t xml:space="preserve">контроли </t>
  </si>
  <si>
    <r>
      <t>гр8</t>
    </r>
    <r>
      <rPr>
        <sz val="10"/>
        <rFont val="Calibri"/>
        <family val="2"/>
        <charset val="204"/>
      </rPr>
      <t>≥</t>
    </r>
    <r>
      <rPr>
        <sz val="10"/>
        <rFont val="Times New Roman"/>
        <family val="1"/>
        <charset val="204"/>
      </rPr>
      <t>гр9</t>
    </r>
  </si>
  <si>
    <r>
      <t>гр4</t>
    </r>
    <r>
      <rPr>
        <sz val="10"/>
        <rFont val="Calibri"/>
        <family val="2"/>
        <charset val="204"/>
      </rPr>
      <t>≥</t>
    </r>
    <r>
      <rPr>
        <sz val="10"/>
        <rFont val="Times New Roman"/>
        <family val="1"/>
        <charset val="204"/>
      </rPr>
      <t>гр7</t>
    </r>
  </si>
  <si>
    <t>из них: лимфома Ходжкина</t>
  </si>
  <si>
    <t>С81</t>
  </si>
  <si>
    <t>3.1.3.8.1</t>
  </si>
  <si>
    <t>множественная миелома и злокачественные плазмоклеточные новообразования</t>
  </si>
  <si>
    <t>С90</t>
  </si>
  <si>
    <t>3.1.3.12</t>
  </si>
  <si>
    <t>3.1.3.13</t>
  </si>
  <si>
    <t>фолликулярная лимфома</t>
  </si>
  <si>
    <t>21</t>
  </si>
  <si>
    <t>Прочие операции</t>
  </si>
  <si>
    <t>20</t>
  </si>
  <si>
    <t>операции на лимфатической системе</t>
  </si>
  <si>
    <t>19</t>
  </si>
  <si>
    <t>операции на пищеводе</t>
  </si>
  <si>
    <t>из них операции на вилочковой железе</t>
  </si>
  <si>
    <t>18</t>
  </si>
  <si>
    <t>операции на средостении</t>
  </si>
  <si>
    <t>17.1</t>
  </si>
  <si>
    <t>из них операции на челюстно-лицевой области</t>
  </si>
  <si>
    <t>17</t>
  </si>
  <si>
    <t>операц.на коже и подкожной клетчатке</t>
  </si>
  <si>
    <t>16</t>
  </si>
  <si>
    <t>операции на молочной железе</t>
  </si>
  <si>
    <t>15.9.2</t>
  </si>
  <si>
    <t>торакостомия</t>
  </si>
  <si>
    <t>15.9.1</t>
  </si>
  <si>
    <t xml:space="preserve"> из них: торакомиопластика</t>
  </si>
  <si>
    <t>на грудной стенке</t>
  </si>
  <si>
    <t>15.8.2</t>
  </si>
  <si>
    <t>коленного сустава</t>
  </si>
  <si>
    <t>15.8.1</t>
  </si>
  <si>
    <t>из него:тазобедренного сустава</t>
  </si>
  <si>
    <t>эндопротезирование всего</t>
  </si>
  <si>
    <t>15.7.1.1</t>
  </si>
  <si>
    <t>из них: высокие</t>
  </si>
  <si>
    <t>из них: по поводу сахарного диабета</t>
  </si>
  <si>
    <t>ампутации и экзартикуляции</t>
  </si>
  <si>
    <t>при врожденном вывихе бедра</t>
  </si>
  <si>
    <t>на позвоночнике</t>
  </si>
  <si>
    <t>при около- и внутрисуставных переломах</t>
  </si>
  <si>
    <t>при травмах костей таза</t>
  </si>
  <si>
    <t>на челюстно-лицевой области</t>
  </si>
  <si>
    <t>из них:корригирующие остеотомии</t>
  </si>
  <si>
    <t>15</t>
  </si>
  <si>
    <t>операции на костно-мышечной системе</t>
  </si>
  <si>
    <t>14.9</t>
  </si>
  <si>
    <t>экстирпация и надвлагалишная ампутация матки при прерывании беременности в сроке менее 22 недель или после прерывания</t>
  </si>
  <si>
    <t>14.8</t>
  </si>
  <si>
    <t>экстирпация и надвлагалишная ампутация матки в сроке 22 недель беременности и более, в родах и после родов</t>
  </si>
  <si>
    <t>плодоразрушающие</t>
  </si>
  <si>
    <t>аборт</t>
  </si>
  <si>
    <t>кесарево сечение  в сроке менее 22 недель беременности</t>
  </si>
  <si>
    <t>кесарево сечение в сроке 22 недель беременности и более</t>
  </si>
  <si>
    <t>вакумм-экстракция</t>
  </si>
  <si>
    <t>наложение щипцов</t>
  </si>
  <si>
    <t>из них: по поводу внематочной беременности</t>
  </si>
  <si>
    <t>14</t>
  </si>
  <si>
    <t>акушерские операции</t>
  </si>
  <si>
    <t>из них:выскабливание матки(кроме аборта)</t>
  </si>
  <si>
    <t>13.4.1</t>
  </si>
  <si>
    <t>из них по желанию женщин</t>
  </si>
  <si>
    <t>по поводу стериализ.женщин</t>
  </si>
  <si>
    <t>на яичниках по поводу новообразований</t>
  </si>
  <si>
    <t>на придатках матки по пово-ду бесплодия</t>
  </si>
  <si>
    <t>из них:экстирпация и надвлага-лишная ампутация матки</t>
  </si>
  <si>
    <t>13</t>
  </si>
  <si>
    <t>операц.на женских половых органах</t>
  </si>
  <si>
    <t>из них по желанию мужчин</t>
  </si>
  <si>
    <t>12</t>
  </si>
  <si>
    <t>операции по поводу стерилизации мужчин</t>
  </si>
  <si>
    <t>из них: операции на предстательной железе</t>
  </si>
  <si>
    <t>11</t>
  </si>
  <si>
    <t>операции на мужских половых органах</t>
  </si>
  <si>
    <t>10</t>
  </si>
  <si>
    <t>операции на почках и мочеточниках</t>
  </si>
  <si>
    <t>9.7</t>
  </si>
  <si>
    <t>по поводу геморроя</t>
  </si>
  <si>
    <t>9.6.1</t>
  </si>
  <si>
    <t xml:space="preserve">   из них: на прямой кишке</t>
  </si>
  <si>
    <t>9.6</t>
  </si>
  <si>
    <t>на кишечнике</t>
  </si>
  <si>
    <t>9.5</t>
  </si>
  <si>
    <t>лапаротомия диагностическая</t>
  </si>
  <si>
    <t>9.4</t>
  </si>
  <si>
    <t>холецистэктомия при хронич.холецистите</t>
  </si>
  <si>
    <t>грыжеиссеч.при неущемл.грыже</t>
  </si>
  <si>
    <t>аппендэктомии при хронич.аппендиците</t>
  </si>
  <si>
    <t>на желудке по поводу язвенной болезни</t>
  </si>
  <si>
    <t>9</t>
  </si>
  <si>
    <t>операции на органах брюшной полости</t>
  </si>
  <si>
    <t>операции на венах</t>
  </si>
  <si>
    <t>8.1.3.1</t>
  </si>
  <si>
    <t>из них: при аневризмах и  расслоениях восходящего отдела аорты</t>
  </si>
  <si>
    <t>8.1.3</t>
  </si>
  <si>
    <t>на аорте</t>
  </si>
  <si>
    <t>8.1.2</t>
  </si>
  <si>
    <t>на почечных артериях</t>
  </si>
  <si>
    <t>8.1.1.3.1</t>
  </si>
  <si>
    <t>из них:со стентированием</t>
  </si>
  <si>
    <t>8.1.1.3</t>
  </si>
  <si>
    <t>рентгенэндоваскулярные дилятации</t>
  </si>
  <si>
    <t>8.1.1.2</t>
  </si>
  <si>
    <t>экстраинтракраниальные анастомозы</t>
  </si>
  <si>
    <t>8.1.1.1</t>
  </si>
  <si>
    <t>из них: каротидные эндартерэктомии</t>
  </si>
  <si>
    <t>8.1.1</t>
  </si>
  <si>
    <t>из них на:питающих головной мозг</t>
  </si>
  <si>
    <t>из них:операции на артериях</t>
  </si>
  <si>
    <t>8</t>
  </si>
  <si>
    <t>операции на сосудах</t>
  </si>
  <si>
    <t>7.5.2.1</t>
  </si>
  <si>
    <t>из них: со стентированием</t>
  </si>
  <si>
    <t>7.5.2</t>
  </si>
  <si>
    <t>ангиопластика коронарных артерий</t>
  </si>
  <si>
    <t>7.5.1.2</t>
  </si>
  <si>
    <t>малоинвазивная реваскуляризация миокарда (МИРМ)</t>
  </si>
  <si>
    <t>7.5.1.1</t>
  </si>
  <si>
    <t>из них: с искусственным кровообращением</t>
  </si>
  <si>
    <t>из них:аортокоронарное шунтирование</t>
  </si>
  <si>
    <t>по поводу ишемических болезней сердца</t>
  </si>
  <si>
    <t>7.4.3.1</t>
  </si>
  <si>
    <t>из них: трехкамерных ИКД</t>
  </si>
  <si>
    <t>7.4.3</t>
  </si>
  <si>
    <t>имплантированных кардиовертеров-дефибриляторов (ИКД)</t>
  </si>
  <si>
    <t>7.4.2.1</t>
  </si>
  <si>
    <t>из них катетерных аблаций</t>
  </si>
  <si>
    <t>7.4.2</t>
  </si>
  <si>
    <t>коррекция тахиаритмий</t>
  </si>
  <si>
    <t>7.4.1.1</t>
  </si>
  <si>
    <t>из них: трехкамерных</t>
  </si>
  <si>
    <t xml:space="preserve"> из них: имплантации кардиостимулятора</t>
  </si>
  <si>
    <t>при нарушении ритма-всего</t>
  </si>
  <si>
    <t>эндоваскулярно</t>
  </si>
  <si>
    <t>коррекция приобретенных поражений клапанов сердца</t>
  </si>
  <si>
    <t>7.2.1</t>
  </si>
  <si>
    <t>коррекция врожденных пороков сердца</t>
  </si>
  <si>
    <t>из них с искусственным кровообращением</t>
  </si>
  <si>
    <t>из них:на открытом сердце</t>
  </si>
  <si>
    <t>7</t>
  </si>
  <si>
    <t>операции на сердце</t>
  </si>
  <si>
    <t>6.3</t>
  </si>
  <si>
    <t>эксплоративная торакотомия</t>
  </si>
  <si>
    <t>6.2</t>
  </si>
  <si>
    <t>пневмонэктомия</t>
  </si>
  <si>
    <t>из них:на трахее</t>
  </si>
  <si>
    <t>6</t>
  </si>
  <si>
    <t>операции на органах дыхания</t>
  </si>
  <si>
    <t>из них:на миндалинах и аденоидах</t>
  </si>
  <si>
    <t>из них:на ухе</t>
  </si>
  <si>
    <t>5</t>
  </si>
  <si>
    <t>операц.на органах уха,горла,носа</t>
  </si>
  <si>
    <t>4.8</t>
  </si>
  <si>
    <t>интравитреальное введение ингибитора ангиогенеза</t>
  </si>
  <si>
    <t>4.7.1</t>
  </si>
  <si>
    <t>из них методом  факоэмульсификации</t>
  </si>
  <si>
    <t>4.7</t>
  </si>
  <si>
    <t>4.6</t>
  </si>
  <si>
    <t>энуклеации</t>
  </si>
  <si>
    <t>4.5.1</t>
  </si>
  <si>
    <t>из них с применением шунтов и дренажей</t>
  </si>
  <si>
    <t>4.5</t>
  </si>
  <si>
    <t>операции по поводу:глаукомы</t>
  </si>
  <si>
    <t>4.4</t>
  </si>
  <si>
    <t>брахитерапия</t>
  </si>
  <si>
    <t>транпупиллярная термотерапия</t>
  </si>
  <si>
    <t>задняя витреоэктомия</t>
  </si>
  <si>
    <t>из них:кератопластика</t>
  </si>
  <si>
    <t>4</t>
  </si>
  <si>
    <t>операции на органе зрения</t>
  </si>
  <si>
    <t>из них тиреотомии</t>
  </si>
  <si>
    <t>3</t>
  </si>
  <si>
    <t>операции на эндокринной системе</t>
  </si>
  <si>
    <t>2.11</t>
  </si>
  <si>
    <t>операции при врожденных аномалиях развития ЦНС</t>
  </si>
  <si>
    <t>2.10</t>
  </si>
  <si>
    <t xml:space="preserve"> ликворошунтирующие операции</t>
  </si>
  <si>
    <t>2.9</t>
  </si>
  <si>
    <t>на периферической нервной системе</t>
  </si>
  <si>
    <t>декомпрессивные, стабилизирующие операции при дегенеративных</t>
  </si>
  <si>
    <t>декомпрессивные, стабилизирующие  операции при позвоночно-спинальной</t>
  </si>
  <si>
    <t>2.6.2.2</t>
  </si>
  <si>
    <t xml:space="preserve">       установка стимуляторов</t>
  </si>
  <si>
    <t>2.6.2.1</t>
  </si>
  <si>
    <t>из них: резекционные и деструктивные операции</t>
  </si>
  <si>
    <t>2.6.2</t>
  </si>
  <si>
    <t>при эпилепсии, паркинсонизме,мышечно-тонических расстройствах</t>
  </si>
  <si>
    <t>2.6.1.1</t>
  </si>
  <si>
    <t>из них: васкулярная декомпрессия</t>
  </si>
  <si>
    <t>2.6.1</t>
  </si>
  <si>
    <t>из них:при болевых синдромах</t>
  </si>
  <si>
    <t>операции при функциональных расстройствах</t>
  </si>
  <si>
    <t xml:space="preserve"> удаление опухолей  головного, спинного</t>
  </si>
  <si>
    <t>2.4.2.2</t>
  </si>
  <si>
    <t>стентирование</t>
  </si>
  <si>
    <t>2.4.2.1</t>
  </si>
  <si>
    <t>из них: экстраинтракраниальные анастомозы</t>
  </si>
  <si>
    <t>2.4.2</t>
  </si>
  <si>
    <t>на внутричерепных артериях</t>
  </si>
  <si>
    <t>2.4.1.2</t>
  </si>
  <si>
    <t xml:space="preserve"> стентирование</t>
  </si>
  <si>
    <t>2.4.1.1</t>
  </si>
  <si>
    <t>из них: эндартерэктомия, редрессация, реимплантация</t>
  </si>
  <si>
    <t>2.4.1</t>
  </si>
  <si>
    <t>из них: на экстрацеребральных отделах сонных  и позвоночных артерий</t>
  </si>
  <si>
    <t>операции при окклюзионно-стенотических поражениях сосудов мозга</t>
  </si>
  <si>
    <t>2.3.2.2</t>
  </si>
  <si>
    <t>эндоваскулярная тромбоэкстрация</t>
  </si>
  <si>
    <t>2.3.2.1</t>
  </si>
  <si>
    <t>из них: краниотомия</t>
  </si>
  <si>
    <t>2.3.2</t>
  </si>
  <si>
    <t>при  инфаркте мозга</t>
  </si>
  <si>
    <t>2.3.1.1</t>
  </si>
  <si>
    <t>из них: открытое удаление  гематомы</t>
  </si>
  <si>
    <t>2.3.1</t>
  </si>
  <si>
    <t>из них:при геморрагическом инсульте</t>
  </si>
  <si>
    <t>операции при церебральном инсульте</t>
  </si>
  <si>
    <t>2.2.2.1</t>
  </si>
  <si>
    <t>из них: эндоваскулярное выключение</t>
  </si>
  <si>
    <t>2.2.2</t>
  </si>
  <si>
    <t>на мальформациях</t>
  </si>
  <si>
    <t>2.2.1.1</t>
  </si>
  <si>
    <t>2.2.1</t>
  </si>
  <si>
    <t>из них:на аневризмах</t>
  </si>
  <si>
    <t>операции при сосудистых пороках мозга</t>
  </si>
  <si>
    <t>удаление травматической внутричерепной гематомы, очага ушиба, вдавленногоперелома черепа, устранение дефекта черепа и лицевого скелета</t>
  </si>
  <si>
    <t>2</t>
  </si>
  <si>
    <t>втч операции на нервной системе</t>
  </si>
  <si>
    <t>1</t>
  </si>
  <si>
    <t>Всего операций</t>
  </si>
  <si>
    <t>15-17лет включительно</t>
  </si>
  <si>
    <t>из гр.4 в возрасте до      1 года</t>
  </si>
  <si>
    <t>0-14 лет включттельно</t>
  </si>
  <si>
    <t>15-17 лет включительно</t>
  </si>
  <si>
    <t>из гр.4 в возрасте до       1 года</t>
  </si>
  <si>
    <t>0-14 лет включительно</t>
  </si>
  <si>
    <t>из гр.4 в возрасте до     1 года</t>
  </si>
  <si>
    <t>из них: детям 0-17 лет включительно</t>
  </si>
  <si>
    <t>из гр.3 направлено материалов на морф.исследование</t>
  </si>
  <si>
    <t>из гр.3 проведено операций по поводу злокачественных новообразований</t>
  </si>
  <si>
    <t>из них умерло после операций, проведенных с применением ВМТ</t>
  </si>
  <si>
    <t>Умерло оперированных в стационаре</t>
  </si>
  <si>
    <t>из них после операций с применением ВМТ</t>
  </si>
  <si>
    <t>Число операций, при которых наблюдались осложнения в стационаре</t>
  </si>
  <si>
    <t>Из них операций с применением высоких медицинских технологий (ВМТ)</t>
  </si>
  <si>
    <t>Число операций, проведенных в стационаре</t>
  </si>
  <si>
    <t>№ строки</t>
  </si>
  <si>
    <t>наименование операции</t>
  </si>
  <si>
    <t>3.  ХИРУРГИЧЕСКАЯ РАБОТА ОРГАНИЗАЦИИ</t>
  </si>
  <si>
    <t>3.1.  ХИРУРГИЧЕСКАЯ РАБОТА ОРГАНИЗАЦИИ(лица старше трудоспособного возраста)</t>
  </si>
  <si>
    <t xml:space="preserve">из них:
 с применением высоких медицинских технологий (ВМТ)
</t>
  </si>
  <si>
    <t xml:space="preserve">из них после операций
с применением ВМТ
</t>
  </si>
  <si>
    <t>(из гр.3 т.4000)</t>
  </si>
  <si>
    <t>(из гр.7 т.4000)</t>
  </si>
  <si>
    <t>(из гр.11 т.4000)</t>
  </si>
  <si>
    <t>(из гр.15 т.4000)</t>
  </si>
  <si>
    <t>(из гр.19 т.4000)</t>
  </si>
  <si>
    <t>(из гр.23 т.4000)</t>
  </si>
  <si>
    <t>их них по желанию женщин</t>
  </si>
  <si>
    <t>Проверка 4000.3-4000.4-4000.6-4001.29 &gt;= 0</t>
  </si>
  <si>
    <t>Проверка 4000.7-4000.8-4000.10-4001.30 &gt;= 0</t>
  </si>
  <si>
    <t>Проверка 4000.11-4000.12-4000.14-4001.31 &gt;= 0</t>
  </si>
  <si>
    <t>Проверка 4000.15-4000.16-4000.18-4001.32 &gt;= 0</t>
  </si>
  <si>
    <t>Проверка 4000.19-4000.20-4000.22-4001.33 &gt;= 0</t>
  </si>
  <si>
    <t>Проверка 4000.23-4000.24-4000.26-4001.34 &gt;= 0</t>
  </si>
  <si>
    <t>Необходимо предоставить пояснительную записку (посмертный эпикриз, протокол вскрытия, медсвидетельство о смерти) на следующие случаи смерти:</t>
  </si>
  <si>
    <t>МКБ</t>
  </si>
  <si>
    <t>Строка</t>
  </si>
  <si>
    <t>Сепсис</t>
  </si>
  <si>
    <t>Анемия</t>
  </si>
  <si>
    <t>Ожирение</t>
  </si>
  <si>
    <t>Псих.расстройства и расстройства поведения</t>
  </si>
  <si>
    <t>Гастрит и дуоденит (если 18+)</t>
  </si>
  <si>
    <t>Материнская смертность</t>
  </si>
  <si>
    <t>Заболев.кожи и подкожн.клетчатки</t>
  </si>
  <si>
    <t>симптомы, признаки и отклонения от нормы</t>
  </si>
  <si>
    <t>т.2000</t>
  </si>
  <si>
    <t>т.2020</t>
  </si>
  <si>
    <t>Острые респират. инфекц.верхних дых.путей</t>
  </si>
  <si>
    <t>исключение: криптогенный сепсис (очень редко)</t>
  </si>
  <si>
    <t>исключение: синдром Пиквика (крайний случай ожирения), Е66.2</t>
  </si>
  <si>
    <r>
      <t xml:space="preserve">исключение: </t>
    </r>
    <r>
      <rPr>
        <u/>
        <sz val="10"/>
        <rFont val="Arial Cyr"/>
        <charset val="204"/>
      </rPr>
      <t>F01-F03</t>
    </r>
    <r>
      <rPr>
        <sz val="10"/>
        <rFont val="Arial Cyr"/>
        <charset val="204"/>
      </rPr>
      <t xml:space="preserve">, если является осложнением I60-I69, I70.9; 
</t>
    </r>
    <r>
      <rPr>
        <u/>
        <sz val="10"/>
        <rFont val="Arial Cyr"/>
        <charset val="204"/>
      </rPr>
      <t>F03-F09</t>
    </r>
    <r>
      <rPr>
        <sz val="10"/>
        <rFont val="Arial Cyr"/>
        <charset val="204"/>
      </rPr>
      <t>, если нет первоначальной физической причины смерти</t>
    </r>
  </si>
  <si>
    <t>Метринская смертность - это смерть женщины в период беременности и в течении 42 дней после её окончания от Любых причин смерти, кроме отравления и травм</t>
  </si>
  <si>
    <t>Есть некоторые исключение, напр. L51.2 и L88</t>
  </si>
  <si>
    <t>Старость (R54) тоже не является первоначальной причиной смерти, тем более в условиях стационара</t>
  </si>
  <si>
    <t>Вся строка должна быть пустая. Или нужны пояснения (список симптомов, код МКБ, число пациентов)</t>
  </si>
  <si>
    <t>Необходимо предоставить расшифровку "прочих" операций</t>
  </si>
  <si>
    <t>Прочие по строке 2</t>
  </si>
  <si>
    <t>Прочие по строке 8</t>
  </si>
  <si>
    <t>Прочие 2.0</t>
  </si>
  <si>
    <t>Прочие 8.0</t>
  </si>
  <si>
    <t>т.4110</t>
  </si>
  <si>
    <t>Прочие 4.0</t>
  </si>
  <si>
    <t>Прочие 7.0</t>
  </si>
  <si>
    <t>Прочие 9.0</t>
  </si>
  <si>
    <t>Прочие 13.0</t>
  </si>
  <si>
    <t>Прочие 15.0</t>
  </si>
  <si>
    <t>Прочие 14.0</t>
  </si>
  <si>
    <r>
      <t>Если гр16&gt;0, то и гр13 или гр.17 должны быть &gt;0
("</t>
    </r>
    <r>
      <rPr>
        <b/>
        <sz val="9"/>
        <color rgb="FFFF0000"/>
        <rFont val="Times New Roman"/>
        <family val="1"/>
        <charset val="204"/>
      </rPr>
      <t>-1</t>
    </r>
    <r>
      <rPr>
        <sz val="9"/>
        <rFont val="Times New Roman"/>
        <family val="1"/>
        <charset val="204"/>
      </rPr>
      <t>" - ошибка)</t>
    </r>
  </si>
  <si>
    <t>*Возможно, это не полный перечень условий, когда необходимо прислать пояснительную записку.</t>
  </si>
  <si>
    <t>Мужчины</t>
  </si>
  <si>
    <t>Женщины</t>
  </si>
  <si>
    <t>63 года и более</t>
  </si>
  <si>
    <t>58 лет и более</t>
  </si>
  <si>
    <t>Старше трудоспособного возраста в 2025 г.</t>
  </si>
  <si>
    <t xml:space="preserve">Наименование болезни                                                                                                                                                                                    </t>
  </si>
  <si>
    <t xml:space="preserve">№стр.                                                                                                                                                                                                   </t>
  </si>
  <si>
    <t xml:space="preserve">Код по МКБ-Х пересмотра                                                                                                                                                                                 </t>
  </si>
  <si>
    <t xml:space="preserve">Выписано 0-14 лет                                                                                                                                                                                       </t>
  </si>
  <si>
    <t xml:space="preserve">Выписано 15-19 лет                                                                                                                                                                                      </t>
  </si>
  <si>
    <t xml:space="preserve">Выписано 20-24 лет                                                                                                                                                                                      </t>
  </si>
  <si>
    <t xml:space="preserve">Выписано 25-29 лет                                                                                                                                                                                      </t>
  </si>
  <si>
    <t xml:space="preserve">Выписано 30-34 лет                                                                                                                                                                                      </t>
  </si>
  <si>
    <t xml:space="preserve">Выписано 35-39 лет                                                                                                                                                                                      </t>
  </si>
  <si>
    <t xml:space="preserve">Выписано 40-44 лет                                                                                                                                                                                      </t>
  </si>
  <si>
    <t xml:space="preserve">Выписано 45-49 лет                                                                                                                                                                                      </t>
  </si>
  <si>
    <t xml:space="preserve">Выписано 50-54 лет                                                                                                                                                                                      </t>
  </si>
  <si>
    <t xml:space="preserve">Выписано 55-59 лет                                                                                                                                                                                      </t>
  </si>
  <si>
    <t xml:space="preserve">Выписано 60-64 лет                                                                                                                                                                                      </t>
  </si>
  <si>
    <t xml:space="preserve">Выписано 65-69 лет                                                                                                                                                                                      </t>
  </si>
  <si>
    <t xml:space="preserve">Выписано 70-74 лет                                                                                                                                                                                      </t>
  </si>
  <si>
    <t xml:space="preserve">Выписано 75-79 лет                                                                                                                                                                                      </t>
  </si>
  <si>
    <t xml:space="preserve">Выписано 80-84 года                                                                                                                                                                                     </t>
  </si>
  <si>
    <t xml:space="preserve">Выписано 85 лет и старше                                                                                                                                                                                </t>
  </si>
  <si>
    <t>сахарный диабет (из стр. 5.4)</t>
  </si>
  <si>
    <t>Е10-Е11, E13-E14</t>
  </si>
  <si>
    <t>болезни, характеризующиеся повышенным кровяным давлением (из стр. 10.3)</t>
  </si>
  <si>
    <t>I10, I13</t>
  </si>
  <si>
    <t>хроническая ишемическая болезнь сердца (стр. 10.4.5)</t>
  </si>
  <si>
    <t>бронхит хронический и неуточненный, эмфизема (стр. 11.7)</t>
  </si>
  <si>
    <t>другая хроническая обструктивная легочная болезнь (стр. 11.8)</t>
  </si>
  <si>
    <t>бронхоэктатическая болезнь (стр. 11.9)</t>
  </si>
  <si>
    <t>астма, астматический статус (стр. 11.10)</t>
  </si>
  <si>
    <t>J45, J46</t>
  </si>
  <si>
    <t>Выписано</t>
  </si>
  <si>
    <t>№</t>
  </si>
  <si>
    <t xml:space="preserve">Наименование болезни         </t>
  </si>
  <si>
    <t>Контроль</t>
  </si>
  <si>
    <t>Взрослые всего</t>
  </si>
  <si>
    <t>СРЕДНЯЯ ДЛИТЕЛЬН ЛЕЧЕНИЯ</t>
  </si>
  <si>
    <t>Старше трудосп.</t>
  </si>
  <si>
    <t>Трудоспос.</t>
  </si>
  <si>
    <t>0-19 лет в т.2910 &gt;= т.2020</t>
  </si>
  <si>
    <t>т2000 гр4 = т2910-т2020 гр4</t>
  </si>
  <si>
    <t xml:space="preserve">Умерло 0-14 лет                                                                                                                                                                                         </t>
  </si>
  <si>
    <t xml:space="preserve">Умерло 15-19 лет                                                                                                                                                                                        </t>
  </si>
  <si>
    <t xml:space="preserve">Умерло 20-24 года                                                                                                                                                                                       </t>
  </si>
  <si>
    <t xml:space="preserve">Умерло 25-29 лет                                                                                                                                                                                        </t>
  </si>
  <si>
    <t xml:space="preserve">Умерло 30-34 года                                                                                                                                                                                       </t>
  </si>
  <si>
    <t xml:space="preserve">Умерло 35-39 лет                                                                                                                                                                                        </t>
  </si>
  <si>
    <t xml:space="preserve">Умерло 40-44 года                                                                                                                                                                                       </t>
  </si>
  <si>
    <t xml:space="preserve">Умерло 45-49 лет                                                                                                                                                                                        </t>
  </si>
  <si>
    <t xml:space="preserve">Умерло 50-54 года                                                                                                                                                                                       </t>
  </si>
  <si>
    <t xml:space="preserve">Умерло 55-59 лет                                                                                                                                                                                        </t>
  </si>
  <si>
    <t xml:space="preserve">Умерло 60-64 года                                                                                                                                                                                       </t>
  </si>
  <si>
    <t xml:space="preserve">Умерло 65-69 лет                                                                                                                                                                                        </t>
  </si>
  <si>
    <t xml:space="preserve">Умерло 70-74 года                                                                                                                                                                                       </t>
  </si>
  <si>
    <t xml:space="preserve">Умерло 75-79 лет                                                                                                                                                                                        </t>
  </si>
  <si>
    <t xml:space="preserve">Умерло 80-84 года                                                                                                                                                                                       </t>
  </si>
  <si>
    <t xml:space="preserve">Умерло 85 лет и старше                                                                                                                                                                                  </t>
  </si>
  <si>
    <t>1*</t>
  </si>
  <si>
    <t>2*</t>
  </si>
  <si>
    <t>I10- I13</t>
  </si>
  <si>
    <t>3*</t>
  </si>
  <si>
    <t>4*</t>
  </si>
  <si>
    <t>5*</t>
  </si>
  <si>
    <t>6*</t>
  </si>
  <si>
    <t>7*</t>
  </si>
  <si>
    <r>
      <t>СВЕДЕНИЯ О ЧИСЛЕ ВЫБЫВШИХ ПАЦИЕНТОВ ИЗ СТАЦИОНАРА ПО ВОЗРАСТУ ПАЦИЕНТА</t>
    </r>
    <r>
      <rPr>
        <b/>
        <sz val="10"/>
        <rFont val="Arial Cyr"/>
        <charset val="204"/>
      </rPr>
      <t>(по умершим)</t>
    </r>
  </si>
  <si>
    <r>
      <t>СВЕДЕНИЯ О ЧИСЛЕ ВЫБЫВШИХ ПАЦИЕНТОВ ИЗ СТАЦИОНАРА ПО ВОЗРАСТУ ПАЦИЕНТА</t>
    </r>
    <r>
      <rPr>
        <b/>
        <sz val="10"/>
        <rFont val="Arial Cyr"/>
        <charset val="204"/>
      </rPr>
      <t>(по выписанным)</t>
    </r>
  </si>
  <si>
    <t>т2911 Умерло</t>
  </si>
  <si>
    <t>т2910 Выписано</t>
  </si>
  <si>
    <t>СВЕДЕНИЯ О ЧИСЛЕ ВЫБЫВШИХ ПАЦИЕНТОВ ИЗ СТАЦИОНАРА ПО ВОЗРАСТУ ПАЦИЕНТА</t>
  </si>
  <si>
    <t>Проверка 4000.3-4000.4-4000.6 &gt;= 0</t>
  </si>
  <si>
    <t>Проверка 4000.15-4000.16-4000.18 &gt;= 0</t>
  </si>
  <si>
    <t>Проверка 4000.11-4000.12-4000.14 &gt;= 0</t>
  </si>
  <si>
    <t>Проверка 4000.7-4000.8-4000.10  &gt;= 0</t>
  </si>
  <si>
    <t>Операции по профилю «пластическая хирургия»</t>
  </si>
  <si>
    <t xml:space="preserve">Наименование операции                                                                                                                                                                                   </t>
  </si>
  <si>
    <t xml:space="preserve">№ строки                                                                                                                                                                                                </t>
  </si>
  <si>
    <t xml:space="preserve">Число операций, всего, ед                                                                                                                                                                               </t>
  </si>
  <si>
    <t xml:space="preserve">из них детям от 0-17 лет (из гр.3)                                                                                                                                                                      </t>
  </si>
  <si>
    <t xml:space="preserve">Число операций,при которых наблюдались осложнения, ед                                                                                                                                                   </t>
  </si>
  <si>
    <t xml:space="preserve">из них у детей от 0-17 лет (из гр.5)                                                                                                                                                                    </t>
  </si>
  <si>
    <t xml:space="preserve">Умерло оперированных, чел                                                                                                                                                                               </t>
  </si>
  <si>
    <t xml:space="preserve">из них у детей от 0-17 лет (из гр.7)                                                                                                                                                                    </t>
  </si>
  <si>
    <t>Выполнено реконструктивно-пластических операций, всего</t>
  </si>
  <si>
    <t>из них: на молочной железе</t>
  </si>
  <si>
    <t>в том числе,с использованием силиконовых имплантов</t>
  </si>
  <si>
    <t>на голове и шее</t>
  </si>
  <si>
    <t>в том числе, риносептопластика</t>
  </si>
  <si>
    <t>трансплантация волос головы</t>
  </si>
  <si>
    <t>на наружных половых органах</t>
  </si>
  <si>
    <t>в том числе у женщин</t>
  </si>
  <si>
    <t>из общего числа операций (из стр.1), с применением липосакции</t>
  </si>
  <si>
    <t>из общего числа операций (из стр.1), с применением липофилинга</t>
  </si>
  <si>
    <t>Число операций, всего, ед</t>
  </si>
  <si>
    <t>из них детям от 0-17 лет (из гр.3)</t>
  </si>
  <si>
    <t>Проверка</t>
  </si>
  <si>
    <t xml:space="preserve">Число операций,
при которых
наблюдались 
осложнения, ед
</t>
  </si>
  <si>
    <t>из них у детей от 0-17 лет (из гр.5)</t>
  </si>
  <si>
    <t>Умерло оперированных, чел</t>
  </si>
  <si>
    <t>из них у детей от 0-17 лет (из гр.7)</t>
  </si>
  <si>
    <t>Проверка гр 3 / гр 5</t>
  </si>
  <si>
    <t>Проверка гр 4 / гр 6</t>
  </si>
  <si>
    <t>Проверка гр 3 / гр 7</t>
  </si>
  <si>
    <t xml:space="preserve">    в том числе, с использованием силиконовых имплантов   </t>
  </si>
  <si>
    <t>Всего минус стр 2</t>
  </si>
  <si>
    <t xml:space="preserve">    в том числе, риносептопластика</t>
  </si>
  <si>
    <t xml:space="preserve">       трансплантация волос головы</t>
  </si>
  <si>
    <t>Всего минус стр 3</t>
  </si>
  <si>
    <t xml:space="preserve">    на наружных половых органах</t>
  </si>
  <si>
    <t xml:space="preserve">       в том числе у женщин</t>
  </si>
  <si>
    <t>Всего минус стр 4</t>
  </si>
  <si>
    <t xml:space="preserve"> из общего числа операций (из стр.1), с применением липосакции</t>
  </si>
  <si>
    <t xml:space="preserve"> из общего числа операций (из стр.1), с применением липофилинга</t>
  </si>
  <si>
    <t>Всего минус составляющие</t>
  </si>
  <si>
    <t>Всего минус стр 5</t>
  </si>
  <si>
    <t>Всего минус стр 6</t>
  </si>
  <si>
    <t>ОТКЛОНЕНИЕ С ПРОШЛЫМ ГОДОМ</t>
  </si>
  <si>
    <t>12.7</t>
  </si>
  <si>
    <t>12.7.1</t>
  </si>
  <si>
    <t>12.9.1</t>
  </si>
  <si>
    <t>злокачественные новообразования лимфоидной, кроветворной и родственных им тканей</t>
  </si>
  <si>
    <t>из них-анемия</t>
  </si>
  <si>
    <t>из них:апластические и другие анемии</t>
  </si>
  <si>
    <t xml:space="preserve"> с пораженим почек</t>
  </si>
  <si>
    <t>из них с поражением глаз (из стр. 5.4)</t>
  </si>
  <si>
    <t>F00-F99</t>
  </si>
  <si>
    <t>G70.0, 2, 9</t>
  </si>
  <si>
    <t>из них: стенокардия,</t>
  </si>
  <si>
    <t>M50-54</t>
  </si>
  <si>
    <t>P05-P96</t>
  </si>
  <si>
    <t>R00-R09</t>
  </si>
  <si>
    <t>Больничная летальность от инфаркта миокарда, %</t>
  </si>
  <si>
    <t>число взрослых пациентов, умерших в стационаре от острого и повторного инфаркта миокарда за отчетный период</t>
  </si>
  <si>
    <t>Ф.14 т.2000 г.8 с.10.4.2+с.10.4.3</t>
  </si>
  <si>
    <t>число выбывших (выписанных + умерших) взрослых пациентов с острым и повторным инфарктом миокарда за отчетный период</t>
  </si>
  <si>
    <t>Ф.14 т.2000 г.4 с.10.4.2+ г.4 с.10.4.3+г.8 с.10.4.2+ г.8 с.10.4.3</t>
  </si>
  <si>
    <t>Больничная летальность от острого нарушения мозгового кровообращения, %</t>
  </si>
  <si>
    <t>число взрослых пациентов, умерших в стационаре от острого нарушения мозгового кровообращения</t>
  </si>
  <si>
    <t>Ф.14 т.2000 г.8 с.10.7.1+10.7.2+10.7.3+10.7.4</t>
  </si>
  <si>
    <t>число выбывших (выписанных + умерших) взрослых пациентов с острым нарушением мозгового кровообращения</t>
  </si>
  <si>
    <t>Ф.14 т.2000 г.4 с.(10.7.1+10.7.2+10.7.3+10.7.4)+г.8 с.(10.7.1+10.7.2+10.7.3+10.7.4)</t>
  </si>
  <si>
    <t>Доля случаев выполнения тромболитической терапии и стентирования коронарных артерий пациентам с инфарктом миокарда от всех пациентов с инфарктом миокарда, госпитализированных в стационар в первые сутки от начала заболевания (охват реперфузионной терапией), %</t>
  </si>
  <si>
    <t xml:space="preserve">число взрослых (18 лет и более) пациентов с инфарктом миокарда в отчетном периоде, госпитализированных в первые сутки от начала заболевания, которым выполнена реперфузионная терапия посредством одного или нескольких вмешательств: тромболитическая терапия, ангиопластика коронарных артерий без стентирования, ангиопластика коронарных артерий со стентированием, аортокоронарное шунтирование, выполненное в течение первых 7 суток от начала заболевания, человек </t>
  </si>
  <si>
    <t>-</t>
  </si>
  <si>
    <t xml:space="preserve">число взрослых (18 лет и более) пациентов с инфарктом миокарда в отчетном периоде, госпитализированных в первые сутки от начала заболевания, человек </t>
  </si>
  <si>
    <t>Ф14т2300гр.1</t>
  </si>
  <si>
    <t>Доля пациентов с инфарктом мозга, которым выполнена тромбэкстракция, от всех пациентов с инфарктом мозга, выбывших из стационара, %</t>
  </si>
  <si>
    <t>число взрослых (18 лет и более) пациентов, которым в отчетном периоде выполнена тромбэкстракция по поводу инфаркта мозга, человек</t>
  </si>
  <si>
    <t>Ф14т4000 г.3 с.2.3.2.2</t>
  </si>
  <si>
    <t xml:space="preserve">число взрослых (18 лет и более) пациентов в отчетном периоде, проходивших лечение в стационарных условиях по поводу инфаркта мозга, человек </t>
  </si>
  <si>
    <t>Ф14 т2000 с.10.7.3 г.4+г.8</t>
  </si>
  <si>
    <t>Значение из годового</t>
  </si>
  <si>
    <t>Значение из мониторинга</t>
  </si>
  <si>
    <t xml:space="preserve">госпитализированных в первые сутки от начала заболевания                                                                                                                                                </t>
  </si>
  <si>
    <t xml:space="preserve">из них в первые 12 часов от начала заболевания (из графы 1)                                                                                                                                             </t>
  </si>
  <si>
    <t xml:space="preserve">из них в первые 2 часа от начала заболевания (из графы 2)                                                                                                                                               </t>
  </si>
  <si>
    <t xml:space="preserve">которым проведена реперфузионная терапия (из графы 1)                                                                                                                                                   </t>
  </si>
  <si>
    <t xml:space="preserve">посредством тромболитической терапии (из графы 4)                                                                                                                                                       </t>
  </si>
  <si>
    <t xml:space="preserve">в том числе выполненной на догоспитальном этапе (из графы 5)                                                                                                                                            </t>
  </si>
  <si>
    <t xml:space="preserve">в том числе без последующего чрескожного коронарного вмешательства или коронарного шунтирования (из графы 5)                                                                                            </t>
  </si>
  <si>
    <t xml:space="preserve">посредством ангиопластики коронарных артерий без стентирования (из графы 4)                                                                                                                             </t>
  </si>
  <si>
    <t xml:space="preserve">посредством ангиопластики коронарных артерий со стентированием (из графы 4)                                                                                                                             </t>
  </si>
  <si>
    <t xml:space="preserve">в том числе после выполненной тромболитической терапии (из графы 9)                                                                                                                                     </t>
  </si>
  <si>
    <t xml:space="preserve">коронарного шунтирования, выполненного в течение первых 7 суток от начала заболевания (из графы 4)                                                                                                      </t>
  </si>
  <si>
    <t xml:space="preserve">Число взрослых (18 лет и более) пациентов с инфарктом миокарда, умерших в течение первых суток после госпитализации                                                                                     </t>
  </si>
  <si>
    <t xml:space="preserve">в том числе  в возрасте до 65 лет(из графы 12)                                                                                                                                                          </t>
  </si>
  <si>
    <t xml:space="preserve">которым проведена тромболитическая терапия (из графы 12)                                                                                                                                                </t>
  </si>
  <si>
    <t xml:space="preserve">которым проведена ангиопластика коронарных артерий со стентированием (из графы 12)                                                                                                                      </t>
  </si>
  <si>
    <t>Поступило больных с инфарктом миокарда</t>
  </si>
  <si>
    <t>Ф.14, т.2300, гр.4</t>
  </si>
  <si>
    <t>132 мониторинг</t>
  </si>
  <si>
    <t xml:space="preserve">1 </t>
  </si>
  <si>
    <t xml:space="preserve">число взрослых (18 лет и более) пациентов в отчетном периоде, причиной смерти которых в стационарных условиях является инфаркт миокарда, человек </t>
  </si>
  <si>
    <t xml:space="preserve">104, ИБС, М48; Ф.14 т.2000 г.8 с.10.4.2+с.10.4.3 </t>
  </si>
  <si>
    <t xml:space="preserve">2 </t>
  </si>
  <si>
    <t xml:space="preserve">число взрослых (18 лет и более) пациентов в отчетном периоде, проходивших лечение в стационарных условиях по поводу инфаркта миокарда, человек </t>
  </si>
  <si>
    <t xml:space="preserve">104, ИБС, М49; Ф.14 т.2000 г.4 с.10.4.2+ г.4 с.10.4.3+г.8 с.10.4.2+ г.8 с.10.4.3 </t>
  </si>
  <si>
    <t>Таблица 2 2 показатель Больничная летальность от инфаркта миокарда (I21, I22)</t>
  </si>
  <si>
    <t xml:space="preserve">число взрослых (18 лет и более) пациентов в отчетном периоде, причиной смерти которых в стационарных условиях является острое нарушение мозгового кровообращения, человек </t>
  </si>
  <si>
    <t xml:space="preserve">104, ЦВБ, М27; Ф.14 т.2000 г.8 с.10.7.1+10.7.2+10.7.3+10.7.4 </t>
  </si>
  <si>
    <t xml:space="preserve">число взрослых (18 лет и более) пациентов в отчетном периоде, проходивших лечение в стационарных условиях по поводу острого нарушения мозгового кровообращения (I60-I64), человек </t>
  </si>
  <si>
    <t xml:space="preserve">104, ЦВБ, М28 (БЕЗ МКБ G45); Ф.14 т.2000 г.4 с.(10.7.1+10.7.2+10.7.3+10.7.4)+г.8 с.(10.7.1+10.7.2+10.7.3+10.7.4) </t>
  </si>
  <si>
    <t>Таблица 3 3 показатель Больничная летальность от острого нарушения мозгового кровообращения (I60-I64)</t>
  </si>
  <si>
    <t>Показатель</t>
  </si>
  <si>
    <t>Число взрослых (18 лет и более) пациентов с инфарктом миокарда, госпитализированных в первые сутки от начала заболевания, которым выполнена реперфузионная терапия посредством одного или нескольких вмешательств:</t>
  </si>
  <si>
    <t>Число взрослых (18 лет и более) пациентов с инфарктом миокарда в отчетном периоде, госпитализированных в первые сутки от начала заболевания, человек</t>
  </si>
  <si>
    <t>тромболитическая терапия</t>
  </si>
  <si>
    <t>ангиопластика коронарных артерий без стентирования</t>
  </si>
  <si>
    <t>ангиопластика коронарных артерий со стентированием</t>
  </si>
  <si>
    <t>аортокоронарное шунтирование, выполненное в течение первых 7 суток от начала заболевания</t>
  </si>
  <si>
    <t>Всего лиц</t>
  </si>
  <si>
    <t>Инфаркт миокарда (I21-I22)</t>
  </si>
  <si>
    <t>Таблица 4 4 показатель: Инфаркт миокарда (I21-I22): тромболизис, стентирование, госпитализированные в первые сутки</t>
  </si>
  <si>
    <t xml:space="preserve">число взрослых (18 лет и более) пациентов, которым в отчетном периоде выполнена тромбэкстракция по поводу инфаркта мозга, человек </t>
  </si>
  <si>
    <t xml:space="preserve">Ф14 т4000 г.3 с.2.3.2.2 </t>
  </si>
  <si>
    <t xml:space="preserve">104, ЦВБ, М30; Ф14 т2000 с.10.7.3 г.4+г.8 </t>
  </si>
  <si>
    <t>Таблица 5 5 показатель Доля пациентов с инфарктом мозга (I63), которым выполнена тромбэкстракция, от всех пациентов с инфарктом мозга, выбывших из стационара</t>
  </si>
  <si>
    <t>Код строки</t>
  </si>
  <si>
    <t>Значение(с начала года с нарастающим итогом)</t>
  </si>
  <si>
    <t>Число больных, состоящих на диспансерном наблюдении по поводу ишемической болезни сердца (МКБ-10: I20-I25).</t>
  </si>
  <si>
    <t>М6</t>
  </si>
  <si>
    <t>чел./На основании данных, собираемых для заполнения Годовой отчетной формы 12 таблица 3000 строка 10.4 графа 15 из числа обратившихся</t>
  </si>
  <si>
    <t>Общеее число зарегистрированных больных с ишемической болезнью сердца (МКБ-10: I20- I25)</t>
  </si>
  <si>
    <t>М7</t>
  </si>
  <si>
    <t>чел./"На основании данных, собираемых для заполнения Годовая отчетная форма 12 таблица 3000 строка 10.4 графа 4</t>
  </si>
  <si>
    <t>Число пациентов, перенесших острый коронарный синдром (МКБ-10: I20.0; I21; I22; I24), а также постинфарктный кардиосклероз, зарегистрированный в текщем году (I25.2, I25.8 ), взятых под диспансерное наблюдение по поводу данного заболевания</t>
  </si>
  <si>
    <t>М9</t>
  </si>
  <si>
    <t>чел/На основании данных, собираемых для заполнения Годовой отчетной формы 12 таблица 3000 сумма строк 10.4.2, 10.4.3, 10.4.4, 10.4.5.1 графа 8</t>
  </si>
  <si>
    <t>Число зарегистрированных пациентов, перенесших острый коронарный синдром (МКБ-10: I20.0; I21; I22; I24) , а также постинфарктный кардиосклероз, зарегистрированный в текщем году (I25.2, I25.8 ).</t>
  </si>
  <si>
    <t>М10</t>
  </si>
  <si>
    <t>случ/Данные отчета субъекта РФ</t>
  </si>
  <si>
    <t>Число больных с острым коронарным синдромом с подъемом сегмента ST, доставленных в стационар бригадой скорой медицинской помощи</t>
  </si>
  <si>
    <t>М33</t>
  </si>
  <si>
    <t>чел/На основании Формы№ 066/у-02 Статистическая карта выбывшего из стационара</t>
  </si>
  <si>
    <t>Число больных с острым коронарным синдромом с подъемом сегмента ST, госпитализированных в стационар в срок до 12 часов от начала боли</t>
  </si>
  <si>
    <t>М34</t>
  </si>
  <si>
    <t>чел/Данные отчета субъекта РФ. Форма № 066/у-02 Статистическая карта выбывшего из стационара</t>
  </si>
  <si>
    <t>Из них: число больных с острым коронарным синдромом с подъемом сегмента ST, госпитализированных в стационар в сроки менее 2 часов от начала боли</t>
  </si>
  <si>
    <t>М34.1</t>
  </si>
  <si>
    <t>Среднее время "симптом - баллон" для больных с острым коронарным синдромом с подъемом сегмента ST, поступивших в стационар до 12 часов от начала боли, которым были выполнены экстренные (первичные) чрескожные коронарные вмешательства</t>
  </si>
  <si>
    <t>М35</t>
  </si>
  <si>
    <t>мин/Данные отчета региональных сосудистых центров и первичных сосудистых отделений</t>
  </si>
  <si>
    <t>Среднее время /симптом - звонок СМП</t>
  </si>
  <si>
    <t>М35.1</t>
  </si>
  <si>
    <t>Среднее время звонок СМП - баллон</t>
  </si>
  <si>
    <t>М35.2</t>
  </si>
  <si>
    <t>Данные отчета региональных сосудистых центров и первичных сосудистых отделений</t>
  </si>
  <si>
    <t>Число больных с острым коронарным синдромом, поступивших в стационары субъекта</t>
  </si>
  <si>
    <t>М36</t>
  </si>
  <si>
    <t>чел./На основании Формы№ 066/у-02 Статистическая карта выбывшего из стационара</t>
  </si>
  <si>
    <t>Из них: число больных с острым коронарным синдромом, поступивших в профильные отделения (региональные сосудистые центры и первичные сосудистые отделения) субъекта</t>
  </si>
  <si>
    <t>М36.1</t>
  </si>
  <si>
    <t>число больных с острым коронарным синдромом, осложненном кардиогенным шоком, поступивших в стационары субъкта</t>
  </si>
  <si>
    <t>М36.2</t>
  </si>
  <si>
    <t>чел./Данные отчета региональных сосудистых центров и первичных сосудистых отделений</t>
  </si>
  <si>
    <t>из них: число больных с острым коронарным синдромом с подъемом сегмента ST, осложненном кардиогенным шоком, поступивших в стационары субъкта</t>
  </si>
  <si>
    <t>М36.2.1</t>
  </si>
  <si>
    <t>число больных с острым коронарным синдромом без подъема сегмента ST, осложненном кардиогенным шоком, поступивших в стационары субъкта</t>
  </si>
  <si>
    <t>М36.2.2</t>
  </si>
  <si>
    <t>чел/Данные отчета региональных сосудистых центров и первичных сосудистых отделений</t>
  </si>
  <si>
    <t>число больных с острым коронарным синдромом с подъемом сегмента ST, поступивших в стационары субъкта</t>
  </si>
  <si>
    <t>М36.3</t>
  </si>
  <si>
    <t>число больных с острым коронарным синдромом без подъема сегмента ST, поступивших в стационары субъкта</t>
  </si>
  <si>
    <t>М36.4</t>
  </si>
  <si>
    <t>из них: число больных с острым коронарным синдромом без подъема сегмента ST высокого риска (GRACE ? 140), поступивших в стационары субъкта</t>
  </si>
  <si>
    <t>M36.4.1</t>
  </si>
  <si>
    <t>число больных с острым коронарным синдромом без подъема сегмента ST невысокого риска (GRACE &lt; 140), поступивших в стационары субъкта</t>
  </si>
  <si>
    <t>M36.4.2</t>
  </si>
  <si>
    <t>Число больных с острым коронарным синдромом, переведенных из первичного сосудистого отделения в региональный сосудистый центр, которым выполнены чрескожные коронарные вмешательства</t>
  </si>
  <si>
    <t>М37</t>
  </si>
  <si>
    <t>чел/Данные отчета субъекта РФ</t>
  </si>
  <si>
    <t>Число больных с острым коронарным синдромом с подъемом сегмента ST, которым выполнен тромболизис, всего</t>
  </si>
  <si>
    <t>М38</t>
  </si>
  <si>
    <t>чел/"Учитываются все больные с острым коронарным синдромом с подъемом сегмента ST (нестабильная стенокардия,острый и повторный инфаркт миокарда), которым выполнен тромболизис как в стационарах, так и на догоспитальном этапе</t>
  </si>
  <si>
    <t>Из них: на догоспитальном этапе</t>
  </si>
  <si>
    <t>М38.1</t>
  </si>
  <si>
    <t>чел/"Учитываются все больные с острым коронарным синдромом с подъемом сегмента ST (нестабильная стенокардия, острый и повторный инфаркт миокарда), которым выполнен тромболизис на догоспитальном этапе</t>
  </si>
  <si>
    <t>Число ангиопластик коронарных артерий, проведенных в стационарах субъекта, всего</t>
  </si>
  <si>
    <t>М39</t>
  </si>
  <si>
    <t>кол/На основании данных, собираемых для заполнения годовой отчетной формы 14, т.4000, строка 7.5.2, графа 3.</t>
  </si>
  <si>
    <t>Из них: число ангиопластик коронарных артерий, проведенных больным с острым коронарным синдромом (нестабильная стенокардия, острый и повторный инфаркт миокарда)</t>
  </si>
  <si>
    <t>М39.1</t>
  </si>
  <si>
    <t>кол/За один случай госпитализации больного с острым коронарным синдромом учитывается один случай ангиопластики коронарных артерий (независимо от количества стентов).</t>
  </si>
  <si>
    <t>Из них: число ангиопластик коронарных артерий, проведенных больным с острым коронарным синдромом без подъема сегмента ST в(нестабильная стенокардия, острый и повторный инфаркт миокарда)</t>
  </si>
  <si>
    <t>М39.1.1</t>
  </si>
  <si>
    <t>кол/Данные отчета субъекта РФ</t>
  </si>
  <si>
    <t>Из них: число ангиопластик коронарных артерий, проведенных больным с острым коронарным синдромом без подъема сегмента ST высокого риска (GRACE ? 140) (нестабильная стенокардия, острый и повторный инфаркт миокарда)</t>
  </si>
  <si>
    <t>М39.1.1.1</t>
  </si>
  <si>
    <t>кол/Данные отчета региональных сосудистых центров и первичных сосудистых отделений</t>
  </si>
  <si>
    <t>число ангиопластик коронарных артерий, проведенных больным с острым коронарным синдромом без подъема сегмента ST невысокого риска (GRACE &lt; 140) (нестабильная стенокардия, острый и повторный инфаркт миокарда)</t>
  </si>
  <si>
    <t>М39.1.1.2</t>
  </si>
  <si>
    <t>Число ангиопластик коронарных артерий, проведенных больным с острым коронарным синдромом с подъемом сегмента ST (нестабильная стенокардия, острый и повторный инфаркт миокарда)</t>
  </si>
  <si>
    <t>М39.1.2</t>
  </si>
  <si>
    <t>из них: число ангиопластик коронарных артерий, проведенных больным с острым коронарным синдромом с подъемом сегмента ST, поступивших в стационар до 12 часов от начала боли</t>
  </si>
  <si>
    <t>М39.1.2.1</t>
  </si>
  <si>
    <t>число ангиопластик коронарных артерий, проведенных больным с острым коронарным синдромом с подъемом сегмента ST в течение 24 часов от момента введения тромболитического препарата</t>
  </si>
  <si>
    <t>М39.1.2.2</t>
  </si>
  <si>
    <t>Число ангиопластик коронарных артерий, проведенных больным с острым коронарным синдромом, осложненном кардиогенным шоком</t>
  </si>
  <si>
    <t>М39.1.3</t>
  </si>
  <si>
    <t>Число ангиопластик коронарных артерий, проведенных больным с хронической ИБС (без учета больных, которым выполнено лечение в рамках ОКС)</t>
  </si>
  <si>
    <t>М39.2</t>
  </si>
  <si>
    <t>кол./За один случай госпитализации больного с ХИБС учитывается один случай ангиопластики коронарных артерий (независимо от количества стентов).</t>
  </si>
  <si>
    <t>Число проведенных операций аорто-коронарного шунтирования на территории субъекта, всего</t>
  </si>
  <si>
    <t>М40</t>
  </si>
  <si>
    <t>кол/"На основании данных, собираемых для заполнения Годовой отчетной формы 14</t>
  </si>
  <si>
    <t>Из них: число операций, проведенных больным с острым коронарным синдромом</t>
  </si>
  <si>
    <t>М40.1</t>
  </si>
  <si>
    <t>кол./Данные отчета субъекта РФ</t>
  </si>
  <si>
    <t>из них: число операций, проведенных больным с острым коронарным синдромом с подъемом сегмента ST в первые сутки от начала симптомов</t>
  </si>
  <si>
    <t>М40.1.1</t>
  </si>
  <si>
    <t>число операций, проведенных больным с острым коронарным синдромом без подъема сегмента ST в первые трое суток госпитализации</t>
  </si>
  <si>
    <t>М40.1.2</t>
  </si>
  <si>
    <t>число операций, проведенных больным с острым коронарным синдромом, осложненном кардиогенным шоком</t>
  </si>
  <si>
    <t>М40.1.3</t>
  </si>
  <si>
    <t>Число операций, проведенных больным с хронической ИБС (без учета больных, которым выполнено лечение в рамках ОКС)</t>
  </si>
  <si>
    <t>М40.2</t>
  </si>
  <si>
    <t>Число проведенных операций - имплантаций кардиостимулятора</t>
  </si>
  <si>
    <t>М41(К)</t>
  </si>
  <si>
    <t>чел/</t>
  </si>
  <si>
    <t>Число умерших больных в стационаре, которым была выполнена ангиопластика коронарных артерий</t>
  </si>
  <si>
    <t>М42</t>
  </si>
  <si>
    <t>чел./</t>
  </si>
  <si>
    <t>Из них: число умерших с острым коронарным синдромом</t>
  </si>
  <si>
    <t>М42.1</t>
  </si>
  <si>
    <t>Из них: число умерших больных с острым коронарным синдромом без подъема сегмента ST (нестабильная стенокардия, острый и повторный инфаркт миокарда)</t>
  </si>
  <si>
    <t>М42.1.1</t>
  </si>
  <si>
    <t>чел./Данные отчета субъекта РФ</t>
  </si>
  <si>
    <t>Из них: число умерших больных с острым коронарным синдромом без подъема сегмента ST высокого риска (GRACE ? 140) (нестабильная стенокардия, острый и повторный инфаркт миокарда)</t>
  </si>
  <si>
    <t>М42.1.1.1</t>
  </si>
  <si>
    <t>число умерших больных с острым коронарным синдромом без подъема сегмента ST невысокого риска (GRACE &lt; 140) (нестабильная стенокардия, острый и повторный инфаркт миокарда)</t>
  </si>
  <si>
    <t>М42.1.1.2</t>
  </si>
  <si>
    <t>Число умерших больных с острым коронарным синдромом с подъемом сегмента ST, которым выполнялись экстренные (первичные) чрескожные коронарные вмешательства</t>
  </si>
  <si>
    <t>М42.1.2</t>
  </si>
  <si>
    <t>число умерших больных с острым коронарным синдромом с подъемом сегмента ST, поступивших в стационар до 12 часов от начала боли, которым выполнялись экстренные (первичные) чрескожные коронарные вмешательства</t>
  </si>
  <si>
    <t>М42.1.2.1</t>
  </si>
  <si>
    <t>число умерших больных с острым коронарным синдромом с подъемом сегмента ST, которым выполнялись чрескожные коронарные вмешательства в течение 24 часов от моментв введения тромболитического препарата</t>
  </si>
  <si>
    <t>М42.1.2.2</t>
  </si>
  <si>
    <t>Число больных с острым коронарным синдромом, осложненным кардиогенным шоком, умерших при проведении чрескожных коронарных вмешательств</t>
  </si>
  <si>
    <t>М42.1.3</t>
  </si>
  <si>
    <t>Число умерших больных с острым коронарным синдромом с подъемом сегмента ST, которым выполнен тромболизис (на догоспитальном и госпитальном этапах)</t>
  </si>
  <si>
    <t>М42.1.4</t>
  </si>
  <si>
    <t>Их них: число умерших больных с острым коронарным синдромом с подъемом сегмента ST, которым выполнен тромболизис на догоспитальном этапе</t>
  </si>
  <si>
    <t>М42.1.4.1</t>
  </si>
  <si>
    <t>Число умерших больных в стационаре, которым была проведена операция аорто-коронарного шунтирования</t>
  </si>
  <si>
    <t>М43</t>
  </si>
  <si>
    <t>чел./"На основании данных, собираемых для Годовой отчетной формы 14 Таблица 4000 Строка 7.5.1 Графа 19</t>
  </si>
  <si>
    <t>М43.1</t>
  </si>
  <si>
    <t>Из них: число больных с острым коронарным синдромом с подъемом сегмента ST, умерших при операции коронарного шунтирования, выполненного в первые сутки от начала симптомов</t>
  </si>
  <si>
    <t>М43.1.1</t>
  </si>
  <si>
    <t>число больных с острым коронарным синдромом без подъема сегмента ST, умерших при операции коронарного шунтирования, выполненного в первые трое суток госпитализации</t>
  </si>
  <si>
    <t>М43.1.2</t>
  </si>
  <si>
    <t>число больных с острым коронарным синдромом, осложненным кардиогенным шоком, умерших при операции коронарного шунтирования,</t>
  </si>
  <si>
    <t>М43.1.3</t>
  </si>
  <si>
    <t>Число больных с острым коронарным синдромом, умерших за весь период госпитализации</t>
  </si>
  <si>
    <t>М44</t>
  </si>
  <si>
    <t>чел./"На основании данных, собираемых для заполнения Годовой отчетной формы 14 Таблица 2000 Сумма строк 10.4.1.1, 10.4.2, 10.4.3, 10.4.4 Графа 8</t>
  </si>
  <si>
    <t>Из них: Число умерших больных с острым коронарным синдромом с подъемом сегмента ST</t>
  </si>
  <si>
    <t>М44.1</t>
  </si>
  <si>
    <t>Число умерших больных с острым коронарным синдромом без подъема сегмента ST</t>
  </si>
  <si>
    <t>М44.2</t>
  </si>
  <si>
    <t>Из них: число умерших больных с острым коронарным синдромом без подъема сегмента ST в подгруппе высокого риска</t>
  </si>
  <si>
    <t>М44.2.1</t>
  </si>
  <si>
    <t>число умерших больных с острым коронарным синдромом без подъема сегмента ST в подгруппе невысокого риска</t>
  </si>
  <si>
    <t>М44.2.2</t>
  </si>
  <si>
    <t>Число умерших больных с острым коронарным синдромом, осложненном кардиогенным шоком</t>
  </si>
  <si>
    <t>М44.3</t>
  </si>
  <si>
    <t>Из них: число умерших больных с острым коронарным синдромом с подъемом сегмента ST, осложненном кардиогенным шоком</t>
  </si>
  <si>
    <t>число умерших больных с острым коронарным синдромом без подъема сегмента ST, осложненном кардиогенным шоком</t>
  </si>
  <si>
    <t>М44.3.2</t>
  </si>
  <si>
    <t>Число больных с острым коронарным синдромом, умерших в первые сутки поступления в стационар</t>
  </si>
  <si>
    <t>М45</t>
  </si>
  <si>
    <t>Из них: число больных с острым коронарным синдромом без подъема сегмента ST, умерших в первые сутки поступления в стационар</t>
  </si>
  <si>
    <t>М45.1</t>
  </si>
  <si>
    <t>число больных с острым коронарным синдромом с подъемом сегмента ST, умерших в первые сутки поступления в стационар</t>
  </si>
  <si>
    <t>М45.2</t>
  </si>
  <si>
    <t>Число патологоанатомических и судебно-медицинских вскрытий больных с острым коронарным синдромом, умерших в первые сутки поступления в стационар</t>
  </si>
  <si>
    <t>М46</t>
  </si>
  <si>
    <t>Из них;число расхождений диагнозов</t>
  </si>
  <si>
    <t>М46.1</t>
  </si>
  <si>
    <t>Число выбывших (выписано+умерло) больных, перенесших острый коронарный синдром</t>
  </si>
  <si>
    <t>М47</t>
  </si>
  <si>
    <t>чел./"На основании данных, собираемых для заполнения Годовой отчетной формы 14 Таблица 2000 Сумма строк 10.4.1.1, 10.4.2, 10.4.3, 10.4.4 сумма граф 4 и 8</t>
  </si>
  <si>
    <t>Из них: число выбывших (выписано+умерло) больных, перенесших острый коронарный синдром с подъемом сегмента ST</t>
  </si>
  <si>
    <t>М47.1</t>
  </si>
  <si>
    <t>число выбывших (выписано+умерло) больных, перенесших острый коронарный синдром без подъема сегмента ST</t>
  </si>
  <si>
    <t>М47.2</t>
  </si>
  <si>
    <t>Из них: число выбывших (выписано+умерло) больных, перенесших острый коронарный синдром без подъема сегмента ST высокого риска (GRACE ? 140)</t>
  </si>
  <si>
    <t>М47.2.1</t>
  </si>
  <si>
    <t>число выбывших (выписано+умерло) больных, перенесших острый коронарный синдром без подъема сегмента ST невысокого риска (GRACE &lt;140)</t>
  </si>
  <si>
    <t>М47.2.2</t>
  </si>
  <si>
    <t>чеДанные отчета региональных сосудистых центров и первичных сосудистых отделенийл/</t>
  </si>
  <si>
    <t>Число выбывших (выписано+умерло) больных, перенесших острый коронарный синдром, осложненный кардиогенным шоком</t>
  </si>
  <si>
    <t>М47.3</t>
  </si>
  <si>
    <t>Из них: число выбывших (выписано+умерло) больных, перенесших острый коронарный синдром с подъемом сегмента ST, осложненный кардиогенным шоком</t>
  </si>
  <si>
    <t>М47.3.1</t>
  </si>
  <si>
    <t>число выбывших (выписано+умерло) больных, перенесших острый коронарный синдром без подъема сегмента ST, осложненный кардиогенным шоком</t>
  </si>
  <si>
    <t>М47.3.2</t>
  </si>
  <si>
    <t>"Число больных с острым и повторным инфарктом миокарда, умерших в стационарах субъекта</t>
  </si>
  <si>
    <t>М48</t>
  </si>
  <si>
    <t>"Число выбывших (выписано+умерло) больных с острым и повторным инфарктом миокарда из стационаров субъекта</t>
  </si>
  <si>
    <t>М49</t>
  </si>
  <si>
    <t>"Число больных с острым и повторным инфарктом миокарда, умерших вне стационара</t>
  </si>
  <si>
    <t>М50</t>
  </si>
  <si>
    <t>Из них: число патологоанатомических и судебно-медицинских вскрытий больных с острым и повторным инфарктом миокарда, умерших вне стационара</t>
  </si>
  <si>
    <t>М50.1</t>
  </si>
  <si>
    <t>Из них: число расхождений диагнозов</t>
  </si>
  <si>
    <t>М50.1.1</t>
  </si>
  <si>
    <t>Число больных с острым и повторным инфарктом миокарда, умерших в первичных сосудистых отделениях</t>
  </si>
  <si>
    <t>М51</t>
  </si>
  <si>
    <t>"Число выбывших (выписано+умерло) больных с острым и повторным инфарктом миокарда из первичных сосудистых отделений</t>
  </si>
  <si>
    <t>М52</t>
  </si>
  <si>
    <t>"Число больных с острым и повторным инфарктом миокарда, умерших в региональных сосудистых центрах</t>
  </si>
  <si>
    <t>М53</t>
  </si>
  <si>
    <t>"Число выбывших (выписано+умерло) больных с острым и повторным инфарктом миокарда из региональных сосудистых центров</t>
  </si>
  <si>
    <t>М54</t>
  </si>
  <si>
    <t>Число больных ишемической болезнью сердца, выявленных впервые (МКБ-10: I20-I25)</t>
  </si>
  <si>
    <t>М55</t>
  </si>
  <si>
    <t>чел./"На основании данных, собираемых для заполнения Годовая отчетная форма 12 таблица 3000 строка 10.4 графа 7</t>
  </si>
  <si>
    <t>Число больных с нестабильной стенокардией (МКБ-10: I20.0)</t>
  </si>
  <si>
    <t>М56</t>
  </si>
  <si>
    <t>чел./"На основании данных, собираемых для заполнения Годовая отчетная форма 12Таблица 3000 Строка 10.4.1.1 Графа 4</t>
  </si>
  <si>
    <t>Число пациентов с инфарктом миокарда (МКБ-10: I21, I22) и с постинфарктным кардмосклерозом (I25.2, I25.8), зарегистрированные в текущем году</t>
  </si>
  <si>
    <t>М57</t>
  </si>
  <si>
    <t>чел./На основании данных, собираемых для заполнения Годовая отчетная форма 12 Таблица 3000 Сумма строк 10.4.2, 10.4.3, 10.4.5.1 Графа 4</t>
  </si>
  <si>
    <t>Число больных с другими формами острых ишемических болезней сердца (МКБ-10: I24)</t>
  </si>
  <si>
    <t>М58</t>
  </si>
  <si>
    <t>чел./"На основании данных, собираемых для заполнения Годовая отчетная форма 12 Таблица 3000 Строка 10.4.4 Графа 4</t>
  </si>
  <si>
    <t>Число патологоанатомических и судебно-медицинских вскрытий больных, умерших от ишемической болезни сердца (МКБ-10: I20-I25)</t>
  </si>
  <si>
    <t>М60</t>
  </si>
  <si>
    <t>Из них, число расхождений диагнозов</t>
  </si>
  <si>
    <t>М60.1</t>
  </si>
  <si>
    <t>Число больных, умерших от основной причины ИБС (I20-I25) по данным ЗАГС</t>
  </si>
  <si>
    <t>М 61</t>
  </si>
  <si>
    <t>человек</t>
  </si>
  <si>
    <t>Из них: число умерших в трудоспособном возрасте по данным ЗАГС</t>
  </si>
  <si>
    <t>М 61.1</t>
  </si>
  <si>
    <t>Число умерших больных от острого коронарного синдрома (МКБ-10: I20.0; I21; I22; I24)по данным ЗАГС</t>
  </si>
  <si>
    <t>М 62</t>
  </si>
  <si>
    <t>М 62.1</t>
  </si>
  <si>
    <t>Число умерших больных с острым или повторным инфарктом миокарда (МКБ-10: I21, I22) по данным ЗАГС</t>
  </si>
  <si>
    <t>М 63</t>
  </si>
  <si>
    <t>Из них, число умерших в трудоспособном возрасте по данным ЗАГС</t>
  </si>
  <si>
    <t>М 63.1</t>
  </si>
  <si>
    <t>Наименование</t>
  </si>
  <si>
    <t>Источник данных</t>
  </si>
  <si>
    <t>Число больных с острыми нарушениями мозгового кровообращения, выявленными впервые</t>
  </si>
  <si>
    <t>М 2</t>
  </si>
  <si>
    <t>чел. /Годовая отчетная Форма № 12 "Сведения о числе заболеваний, зарегистрированных у пациентов, проживающих в районе обслуживания медицинской организации" таблица 3000 сумма строк 7.6.2, 10.6.1, 10.6.2, 10.6.3, 10.6.4 графа 7</t>
  </si>
  <si>
    <t>из них по ишемическому типу</t>
  </si>
  <si>
    <t>М 2.1</t>
  </si>
  <si>
    <t>чел. / Годовая отчетная Форма № 12 "Сведения о числе заболеваний, зарегистрированных у пациентов, проживающих в районе обслуживания медицинской организации"таблица 3000, строка 10.6.3 графа 7</t>
  </si>
  <si>
    <t>из них по геморрагическому типу</t>
  </si>
  <si>
    <t>М 2.2</t>
  </si>
  <si>
    <t>чел. / Годовая отчетная Форма№ 12 "Сведения о числе заболеваний, зарегистрированных у пациентов, проживающих в районе обслуживания медицинской организации" таблица 3000, сумма строк 10.6.1, 10.6.2 графа 7</t>
  </si>
  <si>
    <t>Число умерших больных от цереброваскулярных заболеваний</t>
  </si>
  <si>
    <t>М 3</t>
  </si>
  <si>
    <t>чел. / на основании данных, полученных из Территориального органа Федеральной службы государственной статистики</t>
  </si>
  <si>
    <t>из них трудоспособного возраста</t>
  </si>
  <si>
    <t>М 3.1</t>
  </si>
  <si>
    <t>чел. /на основании данных, полученных из Территориального органа Федеральной службы государственной статистики</t>
  </si>
  <si>
    <t>Число умерших больных от острых нарушений мозгового кровообращения</t>
  </si>
  <si>
    <t>М 4</t>
  </si>
  <si>
    <t>М 4.1</t>
  </si>
  <si>
    <t>М 4.1.1</t>
  </si>
  <si>
    <t>М 4.2</t>
  </si>
  <si>
    <t>М 4.2.1</t>
  </si>
  <si>
    <t>Число больных с цереброваскулярными заболеваниями зарегистрированных с данным заболеванием</t>
  </si>
  <si>
    <t>М 6</t>
  </si>
  <si>
    <t>чел. / на основании данных, собираемых для заполнения Годовая отчетная Форма № 12 "Сведения о числе заболеваний, зарегистрированных у пациентов, проживающих в районе обслуживания медицинской организации" таблица 3000, строка 10.6 графа 4</t>
  </si>
  <si>
    <t>Число зарегистрированных больных, перенесших повторные острые нарушения мозгового кровообращения</t>
  </si>
  <si>
    <t>М 8</t>
  </si>
  <si>
    <t>чел. /на основании данных анализа Медицинских карт пациентов, получающих медицинскую помощь в амбулаторных условиях 025/у</t>
  </si>
  <si>
    <t>Число больных с острыми нарушения мозгового кровообращения, госпитализированных в стационар в первые 4,5 часа от начала заболевания</t>
  </si>
  <si>
    <t>М 9</t>
  </si>
  <si>
    <t>чел. / на основании данных анализа Медицинских карт стационарных больных форма № 003/у</t>
  </si>
  <si>
    <t>Число больных с острыми нарушениями мозгового кровообращения, госпитализированных в профильные отделения для лечения больных с ОНМК (региональные сосудистые центры и первичные сосудистые отделения) в первые 4,5 часа от начала заболевания</t>
  </si>
  <si>
    <t>М 10</t>
  </si>
  <si>
    <t>Число больных с острыми нарушения мозгового кровообращения, госпитализированных в профильные отделения для лечения больных с ОНМК (региональные сосудистые центры и первичные сосудистые отделения)</t>
  </si>
  <si>
    <t>М 11</t>
  </si>
  <si>
    <t>чел. /на основании данных анализа Медицинских карт стационарных больных форма № 003/у</t>
  </si>
  <si>
    <t>Число больных с ишемическим инсультом, госпитализированных в профильные отделения для лечения больных с ОНМК (региональные сосудистые центры и первичные сосудистые отделения) в первые 4,5 часа от начала заболевания</t>
  </si>
  <si>
    <t>М 12</t>
  </si>
  <si>
    <t>Число больных с ишемческим инсультом, госпитализированных в профильные отделения для лечения больных с ОНМК (региональные сосудистые центры и первичные сосудистые отделения)</t>
  </si>
  <si>
    <t>М 13</t>
  </si>
  <si>
    <t>Число больных с острыми нарушениями мозгового кровообращения, госпитализированных в стационар в первые сутки от начала заболевания</t>
  </si>
  <si>
    <t>М 14</t>
  </si>
  <si>
    <t>Число больных с острыми нарушениями мозгового кровообращения, госпитализированных в профильные отделения для лечения больных с ОНМК (региональные сосудистые центры и первичные сосудистые отделения) в первые сутки от начала заболевания</t>
  </si>
  <si>
    <t>М 15</t>
  </si>
  <si>
    <t>Число больных с ишемическим инсультом, которым выполнен системный тромболизис</t>
  </si>
  <si>
    <t>М 21</t>
  </si>
  <si>
    <t>чел. / на основании данных анализа Медицинских карт стационарных больных форма № 003/у,</t>
  </si>
  <si>
    <t>Число умерших больных с ишемическим инсультом, которым был выполнен системный тромболизис</t>
  </si>
  <si>
    <t>М 21.1</t>
  </si>
  <si>
    <t>человек / на основании данных анализа Медицинских карт стационарных больных форма № 003/у</t>
  </si>
  <si>
    <t>Число умерших с острыми нарушениями мозгового кровообращения в стационарах субъекта</t>
  </si>
  <si>
    <t>М 27</t>
  </si>
  <si>
    <t>чел. /Годовая отчетная форма № 14</t>
  </si>
  <si>
    <t>Число выбывших (выписано+умерло) больных с острыми нарушениями мозгового кровообращения</t>
  </si>
  <si>
    <t>М 28</t>
  </si>
  <si>
    <t>чел. /Годовая отчетная форма№ 14</t>
  </si>
  <si>
    <t>Число умерших больных с ишемическим инсультом в стационарах субъекта</t>
  </si>
  <si>
    <t>М 29</t>
  </si>
  <si>
    <t>чел. / на основании данных, собираемых для заполнения Годовая отчетная форма № 14 "Сведения о деятельности подразделений медицинской организации, оказывающей медицинскую помощь в стационарных условиях" таблица 2000 строка 10.7.3 графа 8</t>
  </si>
  <si>
    <t>Число выбывших (выписано+умерло) больных с ишемическим инсультом</t>
  </si>
  <si>
    <t>М 30</t>
  </si>
  <si>
    <t>чел. / на основании данных, собираемых для заполнения Годовая отчетная форма № 14</t>
  </si>
  <si>
    <t>Число умерших с острыми нарушениями мозгового кровообращения по геморрагическому типу в стационарах субъекта</t>
  </si>
  <si>
    <t>М 31</t>
  </si>
  <si>
    <t>чел. / Годовая отчетная форма № 14 "Сведения о деятельности подразделений медицинской организации, оказывающей медицинскую помощь в стационарных условиях" таблица 2000 сумма строк 10.7.1, 10.7.2 графы 8</t>
  </si>
  <si>
    <t>Число выбывших (выписано+умерло) больных с острыми нарушениями мозгового кровообращения по геморрагическому типу</t>
  </si>
  <si>
    <t>М 32</t>
  </si>
  <si>
    <t>чел. /на основании данных, собираемых для заполнения Годовая отчетная форма № 14 "Сведения о деятельности подразделений медицинской организации, оказывающей медицинскую помощь в стационарных условиях" таблица 2000 сумма строк 10.7.1, 10.7.2 графы 4+ 8</t>
  </si>
  <si>
    <t>Число больных с острыми нарушениями мозгового кровообращения, отказавшихся от госпитализации</t>
  </si>
  <si>
    <t>М 33</t>
  </si>
  <si>
    <t>чел. / на основании анализа данных Журнала учета приемов больных и отказов в госпитализации форма N 001/у; Карт вызова скорой медицинской помощи форма 110/у; Медицинских карт пациентов, получающих медицинскую помощь в амбулаторных условиях 025/у</t>
  </si>
  <si>
    <t>Число больных с острыми нарушениями мозгового кровообращения, умерших на догоспитальном этапе</t>
  </si>
  <si>
    <t>М 34</t>
  </si>
  <si>
    <t>чел. / на основании анализа данных Карт вызова скорой медицинской помощи форма 110/у Талонов пациента, получающего медицинскую помощь в амбулаторных условиях форма № 025-1/у</t>
  </si>
  <si>
    <t>Число лиц, находящихся под диспансерным наблюдением в субъекте, всего</t>
  </si>
  <si>
    <t>М 45</t>
  </si>
  <si>
    <t>чел. /Годовая статистическая отчетная Форма № 12 т.3002 стр.1 гр. 3</t>
  </si>
  <si>
    <t>Количество единиц тяжелого оборудования в субъекте, всего</t>
  </si>
  <si>
    <t>М 46</t>
  </si>
  <si>
    <t>ед. / Сумма = компьютерные томографы + МР томографы + ангиографы + аппараты УЗИ + маммографы + флюорографы ( на основании данных, собираемых для заполнения Годовая отчетная форма 30</t>
  </si>
  <si>
    <t>Количество единиц тяжелого оборудования в субъекте, используемого в двусменном и/или круглосуточном режиме из общего числа оборудования, используемого при оказании медицинской помощи</t>
  </si>
  <si>
    <t>М 47</t>
  </si>
  <si>
    <t>ед. / Сумма = компьютерные томографы + МР томографы + ангиографы + аппараты УЗИ + маммографы + флюорографы (данные субъекта РФ) используемого в двусменном и/или круглосуточном режиме</t>
  </si>
  <si>
    <t>Число сохраненных жизней</t>
  </si>
  <si>
    <t>М 48</t>
  </si>
  <si>
    <t>чел. / Расчет производится по формуле: число умерших от причины на конец отчетного месяца предыдущего года минус число умерших от причины на конец отчетного месяца данного года. Может быть как положительным, так и отрицательным числом.</t>
  </si>
  <si>
    <t>Значение</t>
  </si>
  <si>
    <t>Число больных, умерших с бронхитом хроническим и неуточненным, эмфиземой (J40-J43) хронической обструктивной болезнью легких (J44) в стационарах субьекта</t>
  </si>
  <si>
    <t>чел./ ФСН №14, т. 2000 гр, 8 + т.2020 гр. 10; сумма строк 11.7 + 11.8</t>
  </si>
  <si>
    <t>Число больных с бронхитом хроническим и неуточненным, эмфиземой (J40-J43) хронической обструктивной болезнью легких (J44), доставленных в стационар по экстренным показаниям</t>
  </si>
  <si>
    <t>чел./ ФСН №14, т.2000 гр. 5 + т.2020 гр.5; сумма строк 11.7 + 11.8</t>
  </si>
  <si>
    <t>Число больных, умерших с пневмонией (J12-J16, J18) в стационарах субьекта</t>
  </si>
  <si>
    <t>чел/ФСН№14, Таблица 2000 гр 8 + т.2020 гр.10 строка 11.3</t>
  </si>
  <si>
    <t>Число больных с пневмонией (J12-J16, J18), доставленных в стационар по экстренным показаниям</t>
  </si>
  <si>
    <t>чел. / ФСН №14, Таблица 2000, сумма граф 5 (взрослые 18 лет и старше) и графы 5 т.2020 (дети 0-17 лет); строка 11.3</t>
  </si>
  <si>
    <t>Число больных с пневмонией (J12-J16, J18), госпитализированных в стационар в первые сутки от начала заболевания, всего</t>
  </si>
  <si>
    <t>чел. / Отчетные данные субъектов</t>
  </si>
  <si>
    <t>Число умерших с астмой; астматическим статусом (J45, J46) в стационарах субьекта</t>
  </si>
  <si>
    <t>М 16</t>
  </si>
  <si>
    <t>чел/ФСН№14, Таблица 2000 графа 8 + табл 2020 графа 10 строка 11.10</t>
  </si>
  <si>
    <t>Число пациентов с астмой (J45, J46), доставленных в стационар по экстренным показаниям, всего</t>
  </si>
  <si>
    <t>М 17</t>
  </si>
  <si>
    <t>чел. / ФСН №14, Таблица 2000, сумма граф 5 (взрослые 18 лет и старше) и графы 5 т.2020 (дети 0-17 лет); строка 11.10</t>
  </si>
  <si>
    <t>Число выбывших (выписаных+умерших) из стационара больных с пневмонией (J12-J16, J18)</t>
  </si>
  <si>
    <t>М 18</t>
  </si>
  <si>
    <t>чел./ФСН№14, т. 2000, гр. 4+8 и т. 2020 гр. 4+10, строка 11.3</t>
  </si>
  <si>
    <t>Число выбывших (выписаных+умерших) из стационара больных с бронхитом хроническим и неуточненным, эмфиземой (J40-J43) хронической обструктивной болезнью легких (J44)</t>
  </si>
  <si>
    <t>М 20</t>
  </si>
  <si>
    <t>чел./ ФСН№14, т. 2000, гр. 4+8 и т.2020 гр.4+10, строк 11.7 + 11.8</t>
  </si>
  <si>
    <t>Число выбывших (выписаных+умерших) из стационара больных с астмой; астматическим статусом (J45, J46)</t>
  </si>
  <si>
    <t>чел./ФСН№14, т. 2000, гр. 4+8 и т.2020 гр.4+10, строка 11.10</t>
  </si>
  <si>
    <t>Зарегистрировано больных с болезнями органов дыхания (J00-J98), всего</t>
  </si>
  <si>
    <t>М 24</t>
  </si>
  <si>
    <t>чел./ ФСН №12, сумма Таблиц 1000; 2000 и 3000, графа 4, строка 11.0</t>
  </si>
  <si>
    <t>Зарегистрировано больных с болезнями органов дыхания (J00-J98) с диагнозом, установленным впервые в жизни</t>
  </si>
  <si>
    <t>М 25</t>
  </si>
  <si>
    <t>чел./ФСН №12, сумма Таблиц 1000 гр.6; 2000 гр.7 и 3000, графа 6, строка 11.0</t>
  </si>
  <si>
    <t>Зарегистрировано с бронхитом хроническим и неуточненным, эмфиземой (J40-J43) хронической обструктивной болезнью легких (J44), всего</t>
  </si>
  <si>
    <t>М 26</t>
  </si>
  <si>
    <t>чел. / Форма №12, сумма Таблиц 1000; 2000, 3000 графа 4, сумма строк 11.7 + 11.8</t>
  </si>
  <si>
    <t>Зарегистрировано с бронхитом хроническим и неуточненным, эмфиземой (J40-J43) хронической обструктивной болезнью легких (J44) с диагнозом, установленным впервые в жизни</t>
  </si>
  <si>
    <t>чел./ ФСН №12, сумма Таблиц 1000 гр.6, 2000 гр.7 и 3000, графа 6, сумма строк 11.7 + 11.8</t>
  </si>
  <si>
    <t>Зарегистрировано больных с пневмонией (J12-J16, J18), всего</t>
  </si>
  <si>
    <t>чел. / Форма №12, сумма Таблиц 1000; 2000, 3000 графа 4, строка 11.3</t>
  </si>
  <si>
    <t>Зарегистрировано больных с пневмонией (J12-J16, J18)с диагнозом, установленным впервые в жизни</t>
  </si>
  <si>
    <t>чел. / ФСН №12, сумма Таблиц 1000 гр.6, 2000 гр.7 и 3000, графа 6, строка 11.3</t>
  </si>
  <si>
    <t>Зарегистрировано больных с астмой; астматическим статусом (J45, J46), всего</t>
  </si>
  <si>
    <t>чел. / Форма №12, сумма Таблиц 1000; 2000, 3000 графа 4, строка 11.10</t>
  </si>
  <si>
    <t>Зарегистрировано больных с астмой; астматическим статусом (J45, J46) с диагнозом, установленным впервые в жизни</t>
  </si>
  <si>
    <t>чел. / ФСН №12, сумма Таблиц 1000 гр.6, 2000 гр.7 и 3000, графа 6, строка 11.10</t>
  </si>
  <si>
    <t>Число пациентов с болезнями органов дыхания, доставленных в стационар по экстренным показаниям</t>
  </si>
  <si>
    <t>чел. / Годовая отчетная Форма №14, т.2000 гр.5 + т.2020 гр.5, стр. 11.0</t>
  </si>
  <si>
    <t>Число пациентов, умерших от болезней органов дыхания (J00-J98) в стационарах субъекта</t>
  </si>
  <si>
    <t>чел./ Годовая отчетная Форма №14, т.2000 гр.8 + т.2020 гр.10, стр. 11.0</t>
  </si>
  <si>
    <t>Число выписанных из стационара пациентов с диагнозом: болезни органов дыхания (J00-J98),всего</t>
  </si>
  <si>
    <t>М 59</t>
  </si>
  <si>
    <t>чел/ФСН№14, Таблица 2000 гр.4 + т.2020 гр.4</t>
  </si>
  <si>
    <t>Число умерших по причине - болезни органов дыхания (J00-J98), всего по данным ЗАГС</t>
  </si>
  <si>
    <t>З М 32</t>
  </si>
  <si>
    <t>из них трудоспособного возраста по данным ЗАГС</t>
  </si>
  <si>
    <t>З М 32.1</t>
  </si>
  <si>
    <t>Число умерших по причине - бронхит хронический и неуточненный, эмфизема (J40-J43), другие хронические обструктивные болезни легких (J44), всего по данным ЗАГС</t>
  </si>
  <si>
    <t>З М 33</t>
  </si>
  <si>
    <t>З М 33.1</t>
  </si>
  <si>
    <t>Число умерших по причине астмы; астматического статуса (J45, J46), всего по данным ЗАГС</t>
  </si>
  <si>
    <t>З М 34</t>
  </si>
  <si>
    <t>З М 34.1</t>
  </si>
  <si>
    <t>Число умерших от пневмоний (J12-J16, J18), всего по данным ЗАГС</t>
  </si>
  <si>
    <t>З М 35</t>
  </si>
  <si>
    <t>З М 35.1</t>
  </si>
  <si>
    <t>Прививки против гриппа – всего</t>
  </si>
  <si>
    <t>З М 36</t>
  </si>
  <si>
    <t>Состоит под наблюдением на конец отчетного периода детей до года</t>
  </si>
  <si>
    <t>чел. / Форма 31, таблица 2100, строка 3, графа 6</t>
  </si>
  <si>
    <t>Число больных с болезнями органов пищеварения (К00-К92), взятых на диспансерное наблюдение из впервые выявленных</t>
  </si>
  <si>
    <t>чел. / Форма №12, сумма таблиц 1000 + 2000 +3000, строка 12.0, графа 10</t>
  </si>
  <si>
    <t>Число взятых на диспансерное наблюдение с впервые в жизни установленным диагнозом язвенной болезни желудка и 12-перстной кишки (К25-К26)</t>
  </si>
  <si>
    <t>М11</t>
  </si>
  <si>
    <t>чел. / Форма №12, сумма таблиц 1000 + 2000 +3000, строка 12.1, графа 10</t>
  </si>
  <si>
    <t>Число взятых на диспансерное наблюдение с впервые установленным диагнозом болезнями печени (К70-К76)</t>
  </si>
  <si>
    <t>М12</t>
  </si>
  <si>
    <t>чел. / Форма №12, сумма таблиц 1000 + 2000 +3000, строка 12.7, графы 10</t>
  </si>
  <si>
    <t>Число взятых на диспансерное наблюдение с впервые в жизни установленным диагнозом болезни поджелудочной железы (К85-К86)</t>
  </si>
  <si>
    <t>М13</t>
  </si>
  <si>
    <t>чел. / Форма №12, сумма таблиц 1000 + 2000 +3000, строка 12.9, графы 10</t>
  </si>
  <si>
    <t>Число больных с болезнями органов пищеварения (К00-К92) доставленных в стационар по экстренным показаниям, всего</t>
  </si>
  <si>
    <t>человек / ФСН №14, Таблица 2000 гр. 5 + т. 2020 гр. 5 строка 12.0</t>
  </si>
  <si>
    <t>Число пациентов с язвенной болезнью желудка и 12 п.к-ка (К 25-К26) доставленных в стационар по экстренным показаниям, всего</t>
  </si>
  <si>
    <t>чел. / ФСН №14, Таблица 2000, гр. 5 + т.2020 гр.5 по строке 12.1.</t>
  </si>
  <si>
    <t>Число больных с болезнями печени (К70- К76), доставленных в стационар по экстренным показаниям, всего</t>
  </si>
  <si>
    <t>чел. / ФСН №14, Таблица 2000, гр. 5 + т.2020 гр.5 по строке 12.8</t>
  </si>
  <si>
    <t>Число больных с болезнями поджелудочной железы (К 85-К 86), доставленных в стационар по экстренным показаниям, всего</t>
  </si>
  <si>
    <t>чел. / ФСН №14, Таблица 2000, гр. 5 + т.2020 гр.5 по строке 12.10</t>
  </si>
  <si>
    <t>Число умерших пациентов в стационаре от болезней органов пищеварения (К00-К92), всего</t>
  </si>
  <si>
    <t>чел/ФСН №14, Таблица 2000 гр8 + Таблица 2020 гр 10 по строке 12.0</t>
  </si>
  <si>
    <t>Число выбывших (выписанных+умерших) из стационара больных с болезнями органов пищеварения (K00-K92)</t>
  </si>
  <si>
    <t>М 19</t>
  </si>
  <si>
    <t>человек / ФСН№14, таблица 2000, графы 4+8 и т. 2020 гр. 4+10, строка 12.0</t>
  </si>
  <si>
    <t>Число больных с язвенной болезнью желудка и 12-иперстной кишки (K25-K26), умерших в стационаре, всего</t>
  </si>
  <si>
    <t>чел/ФСН №14, Таблица 2000 гр8 + Таблица 2020 гр 10 по строке 12.1</t>
  </si>
  <si>
    <t>Число выбывших (выписанных+умерших) из стационара больных с язвенной болезнью желудка (K25-K26)</t>
  </si>
  <si>
    <t>человек / ФСН№14, таблица 2000, графы 4+8 и т. 2020 гр.4+10, строка 12.1</t>
  </si>
  <si>
    <t>Число умерших пациентов в стационаре от болезни печени (К70- К76), всего</t>
  </si>
  <si>
    <t>М 22</t>
  </si>
  <si>
    <t>чел/ФСН №14, Таблица 2000 гр8 + Таблица 2020 гр 10 по строке 12.8</t>
  </si>
  <si>
    <t>Число выбывших (выписанных+умерших) из стационара больных с болезнями печени (K70-K76)</t>
  </si>
  <si>
    <t>М 23</t>
  </si>
  <si>
    <t>человек / ФСН№14, таблица 2000, графы 4+8 и т.2020 гр. 4+10, строка 12.8</t>
  </si>
  <si>
    <t>Число умерших пациентов в стационаре от болезней поджелудочной железы (К 85-К 86) всего</t>
  </si>
  <si>
    <t>чел/ФСН№14, таблица 2000, графы 8 и т.2020 гр. 10, строка 12.10</t>
  </si>
  <si>
    <t>Число выбывших (выписанных+умерших) из стационара больных с болезнями поджелудочной железы (K85-K86)</t>
  </si>
  <si>
    <t>человек / ФСН№14, таблица 2000, графы 4+8 и т.2020 гр. 4+10, строка 12.10</t>
  </si>
  <si>
    <t>Зарегистрировано пациентов с диагнозом болезнями органов пищеварения (K 00 – K 92), всего</t>
  </si>
  <si>
    <t>чел. / ФСН №12, сумма (таблица 1000, гр.4+ т. 2000, гр.4 + 3000, гр. 4по строке 12.0</t>
  </si>
  <si>
    <t>Зарегистрировано заболеваний с впервые установленным диагнозом болезнями органов пищеварения (К00-К92)</t>
  </si>
  <si>
    <t>чел. / ФСН №12, сумма (таблица 1000, гр.6 + т. 2000, гр.7+ 3000, гр. 6 по строке 12.0</t>
  </si>
  <si>
    <t>Зарегистрировано заболеваний с язвенной болезнью желудка и двенадцатиперстной кишки (К 25-К26), всего</t>
  </si>
  <si>
    <t>чел. / ФСН №12, сумма (таблица 1000, гр.4 + т. 2000, гр.4 + 3000, гр. 4 по строке 12.1</t>
  </si>
  <si>
    <t>Зарегистрировано заболеваний с впервые установленным диагнозом язвенной болезнью желудка и 12 перстного кишечника (К25-К26)</t>
  </si>
  <si>
    <t>чел. / ФСН №12, сумма (таблица 1000, гр.6 + т. 2000, гр.7 + 3000, гр.6 по строке 12.1</t>
  </si>
  <si>
    <t>Зарегистрировано болезней печени (К70- К76), всего</t>
  </si>
  <si>
    <t>чел. / ФСН №12, сумма (таблица 1000, гр.4 + т. 2000, гр.4 + 3000, гр. 4 по строке 12.7</t>
  </si>
  <si>
    <t>Из них с диагнозом болезней печени (К70- К76), установленным впервые</t>
  </si>
  <si>
    <t>М 33.1</t>
  </si>
  <si>
    <t>чел. / ФСН №12, сумма (таблица 1000, гр.6 + т. 2000, гр.7 + 3000, гр. 6 по строке 12.7</t>
  </si>
  <si>
    <t>Зарегистрировано болезней поджелудочной железы (К85-К86), всего</t>
  </si>
  <si>
    <t>чел. / ФСН №12, сумма (таблица 1000, гр.4 + т. 2000, гр.4 + 3000, гр. 4 по строке 12.9</t>
  </si>
  <si>
    <t>Из них болезней поджелудочной железы (К85-К86), установленных впервые в жизни</t>
  </si>
  <si>
    <t>М 34.1</t>
  </si>
  <si>
    <t>чел. /ФСН №12, сумма (таблица 1000, гр.6 + т. 2000, гр.7+ 3000, гр. 6 по строке 12.9</t>
  </si>
  <si>
    <t>Число умерших от болезней органов пищеварения (K 00 – K 92) всего по данным ЗАГС</t>
  </si>
  <si>
    <t>Число умерших по причине язвенной болезни желудка и двенадцатиперстной кишки (К25-К26), всего по данным ЗАГС</t>
  </si>
  <si>
    <t>З М 36.1</t>
  </si>
  <si>
    <t>Число умерших от болезней печени (К70- К76) всего по данным ЗАГС</t>
  </si>
  <si>
    <t>З М 37</t>
  </si>
  <si>
    <t>З М 37.1</t>
  </si>
  <si>
    <t>Число умерших от болезней поджелудочной железы (К 85-К 86) по данным ЗАГС</t>
  </si>
  <si>
    <t>З М 38</t>
  </si>
  <si>
    <t>З М 38.1</t>
  </si>
  <si>
    <t>104 мониторинг</t>
  </si>
  <si>
    <t>Таблица "Дыхание"</t>
  </si>
  <si>
    <t>Таблица "Пищеварение"</t>
  </si>
  <si>
    <t>Таблица "ИБС"</t>
  </si>
  <si>
    <t xml:space="preserve">ИБС </t>
  </si>
  <si>
    <r>
      <t xml:space="preserve">104 мониторинг
</t>
    </r>
    <r>
      <rPr>
        <b/>
        <sz val="10"/>
        <color rgb="FF000000"/>
        <rFont val="Verdana"/>
        <family val="2"/>
        <charset val="204"/>
      </rPr>
      <t>за январь-декабрь</t>
    </r>
  </si>
  <si>
    <t>Количество проведенных мероприятий по информированию населения о факторах риска развития болезней системы кровообращения, в том числе инфаркта миокарда, и обеспечению условий для реализации здорового образа жизни</t>
  </si>
  <si>
    <t>К 1</t>
  </si>
  <si>
    <t>ед./Данные отчета субъекта РФ</t>
  </si>
  <si>
    <t>из них: публикации в СМИ</t>
  </si>
  <si>
    <t>К 1.1</t>
  </si>
  <si>
    <t>ед./(из стр1)Данные отчета субъекта РФ</t>
  </si>
  <si>
    <t>буклеты, брошюры по проблеме</t>
  </si>
  <si>
    <t>К 1.2</t>
  </si>
  <si>
    <t>ед./(из стр.1)Данные отчета субъекта РФ. В комментариях указать название буклетов и брошюр. В каждом квартале указываются новые буклеты и брошюры по проблеме</t>
  </si>
  <si>
    <t>тираж буклетов, брошюр по проблеме</t>
  </si>
  <si>
    <t>К1.2.1</t>
  </si>
  <si>
    <t>ед/Данные отчета субъекта РФ. Указывается тираж. В каждом квартале указываются новые буклеты и брошюры по проблеме.</t>
  </si>
  <si>
    <t>социальная реклама, в том числе видеоролики</t>
  </si>
  <si>
    <t>К1.3</t>
  </si>
  <si>
    <t>ед/(из стр1)Данные отчета субъекта РФ. В каждом квартале указывается число новой социальной рекламы, в том числе новых видеороликов, а не число трансляций</t>
  </si>
  <si>
    <t>телевизионные передачи</t>
  </si>
  <si>
    <t>К1.4</t>
  </si>
  <si>
    <t>ед/(из стр.1)Данные отчета субъекта РФ</t>
  </si>
  <si>
    <t>анкетирование населения</t>
  </si>
  <si>
    <t>К1.5</t>
  </si>
  <si>
    <t>ед/(из стр.1)Данные отчета субъекта РФ. Указывается число проведенных анкетирований</t>
  </si>
  <si>
    <t>число анкет</t>
  </si>
  <si>
    <t>К1.5.1</t>
  </si>
  <si>
    <t>ед/Данные отчета субъекта РФ. Указывается число качественно заполненных анкет</t>
  </si>
  <si>
    <t>другое</t>
  </si>
  <si>
    <t>К1.6</t>
  </si>
  <si>
    <t>Число граждан, охваченных кампанией и мотивированных на ведение здорового образа жизни</t>
  </si>
  <si>
    <t>П2</t>
  </si>
  <si>
    <t>чел/"На основании данных, собираемых для заполнения Годовая отчетная Форма № 30 «Сведения о медицинской организации»</t>
  </si>
  <si>
    <t>Число лиц, отказавшихся от курения по данным опроса граждан, охваченных кампанией по пропаганде здорового образа жизни</t>
  </si>
  <si>
    <t>П3</t>
  </si>
  <si>
    <t>Число больных артериальной гипертонией, достигших целевого уровня АД ? 140/90 мм рт ст. по данным анализа в 10 поликлиниках суммарно не менее 600 амбулаторных карт больных артериальной гипертонией группой независимых экспертов под руководством главного те</t>
  </si>
  <si>
    <t>П4</t>
  </si>
  <si>
    <t>чел./"На основании анализа Медицинских карт пациентов, получающих медицинскую помощь в амбулаторных условиях 025/у</t>
  </si>
  <si>
    <t>Число проанализированных амбулаторных карт больных артериальной гипертонией группой независимых экспертов под руководством главного терапевта или главного кардиолога региона и центров здоровья/центров медицинской профилактики (в целом не менее 600)</t>
  </si>
  <si>
    <t>П5</t>
  </si>
  <si>
    <t>кол./"На основании анализа Медицинских карт пациентов, получающих медицинскую помощь в амбулаторных условиях 025/у</t>
  </si>
  <si>
    <t>Число больных, взятых под диспансерное наблюдение по поводу ишемической болезнью сердца и прошедших обучение в школах пациентов (МКБ-10: I20-I25)</t>
  </si>
  <si>
    <t>П8</t>
  </si>
  <si>
    <t>Число больных, перенесших острый коронарный синдром (МКБ-10: I20.0; I21; I22; I24) и получивших реабилитационную помощь на первом этапе медицинской кардиореабилитации</t>
  </si>
  <si>
    <t>П11</t>
  </si>
  <si>
    <t>чел/В соответствии с порядком медицинской реабилитации (приказ МЗ РФ от 29 декабря 2012 г. N 1705н) первый этап медицинской кардиореабилитации осуществляется в отделении реанимации или палате интенсивной терапии кардиологического стационара</t>
  </si>
  <si>
    <t>Из них: число больных в трудоспособном возрасте</t>
  </si>
  <si>
    <t>П11.1</t>
  </si>
  <si>
    <t>чел/"Данные отчета субъекта РФ. На основании выписки из формы № 003/у «Медицинская карта стационарного больного» (женщины18-54л.,мужчины 18-59л)</t>
  </si>
  <si>
    <t>Число больных, перенесших острый коронарный синдром (МКБ-10: I20.0; I21; I22; I24) и получивших реабилитационную помощь на втором этапе медицинской кардиореабилитации</t>
  </si>
  <si>
    <t>П12</t>
  </si>
  <si>
    <t>чел/В соответствии с порядком медицинской реабилитации (приказ МЗ РФ от 29 декабря 2012 г. N 1705н) второй этап медицинской кардиореабилитации осуществляется в стационарных условиях (отделениях кардиореабилитации, центрах кардиореабилитации или мульдисци</t>
  </si>
  <si>
    <t>П12.1</t>
  </si>
  <si>
    <t>чел/"На основании выписки из формы № 003/у «Медицинская карта стационарного больного»(жен.18-54 вкл,муж.18-59вкл)</t>
  </si>
  <si>
    <t>Число больных, перенесших острый коронарный синдром (МКБ-10: I20.0; I21; I22; I24) и получивших реабилитационную помощь на третьем этапе медицинской кардиореабилитации</t>
  </si>
  <si>
    <t>П13</t>
  </si>
  <si>
    <t>чел/В соответствии с порядком медицинской реабилитации (приказ МЗ РФ от 29 декабря 2012 г.N1705н)третий этап медицинской кардиореабилитации осуществляется в отделениях реабилитациимедицинскихорганизаций,оказывающих медицинскую помощь в амбулаторных услов</t>
  </si>
  <si>
    <t>П13.1</t>
  </si>
  <si>
    <t>чел/"Данные отчета субъекта РФ. На основании анализа Медицинских карт пациентов, получающих медицинскую помощь вамбулаторных условиях 025/у и/илиКонтрольной карты диспансерного наблюдения № 030/у(жен.18-54вкл,муж.18-59вкл)</t>
  </si>
  <si>
    <t>Число кардиологических коек в субъекте</t>
  </si>
  <si>
    <t>Г14</t>
  </si>
  <si>
    <t>кол./"На основании данных, собираемых для заполнения Годовой отчетной формы 30 «Сведения о медицинской организации» Таблица 3100, строка 19 графа 3</t>
  </si>
  <si>
    <t>Число кардиохирургических коек в субъекте</t>
  </si>
  <si>
    <t>Г15</t>
  </si>
  <si>
    <t>кол./На основании данных, собираемых для заполнения Годовой отчетной формы 30 «Сведения о медицинской организации» Таблица 3100, строка 68 графа 3</t>
  </si>
  <si>
    <t>Число коек сосудистой хирургии в субъекте</t>
  </si>
  <si>
    <t>Г16</t>
  </si>
  <si>
    <t>кол./На основании данных, собираемых для заполнения Годовой отчетной формы 30 «Сведения о медицинской организации» Таблица 3100, строка 69 графа 3</t>
  </si>
  <si>
    <t>Число врачей кардиологов в субъекте</t>
  </si>
  <si>
    <t>Г17</t>
  </si>
  <si>
    <t>чел./На основании данных, собираемых для заполнения Годовой отчетной формы 30 «Сведения о медицинской организации» Таблица 1100, строка 20 графа 9</t>
  </si>
  <si>
    <t>Число сердечно-сосудистых хирургов в субъекте</t>
  </si>
  <si>
    <t>Г18</t>
  </si>
  <si>
    <t>чел./На основании данных, собираемых для заполнения Годовой отчетной формы 30 «Сведения о медицинской организации» Таблица 1100, строка 115 графа 9</t>
  </si>
  <si>
    <t>Число врачей по рентгенэндоваскулярным диагностике и лечению в субъекте</t>
  </si>
  <si>
    <t>Г19</t>
  </si>
  <si>
    <t>чел./На основании данных, собираемых для заполнения Годовой отчетной формы 30 «Сведения о медицинской организации» Таблица 1100, строка 62 графа 9</t>
  </si>
  <si>
    <t>Число штатных должностей врачей-кардиологов в подразделениях, оказывающих медицинскую помощь в амбулаторных условиях</t>
  </si>
  <si>
    <t>Г20</t>
  </si>
  <si>
    <t>кол./На основании данных, собираемых для заполнения Годовой отчетной формы 30 «Сведения о медицинской организации» Таблица 1100, строка 20 графа 5</t>
  </si>
  <si>
    <t>Число занятых должностей врачей-кардиологов в подразделениях, оказывающих медицинскую помощь в амбулаторных условиях</t>
  </si>
  <si>
    <t>Г21</t>
  </si>
  <si>
    <t>кол./На основании данных, собираемых для заполнения Годовой отчетной формы 30 «Сведения о медицинской организации» Таблица 1100, строка 20 графа 6</t>
  </si>
  <si>
    <t>Число врачей-кардиологов (физических лиц на занятых должностях) в подразделениях, оказывающих медицинскую помощь в амбулаторных условиях</t>
  </si>
  <si>
    <t>Г22</t>
  </si>
  <si>
    <t>чел./На основании данных, собираемых для заполнения Годовой отчетной формы 30 «Сведения о медицинской организации» Таблица 1100, строка 20 графа 10</t>
  </si>
  <si>
    <t>Число штатных должностей врачей-кардиологов в подразделениях, оказывающих медицинскую помощь в стационарных условиях</t>
  </si>
  <si>
    <t>Г23</t>
  </si>
  <si>
    <t>кол./На основании данных, собираемых для заполнения Годовой отчетной формы 30 «Сведения о медицинской организации» Таблица 1100, строка 20 графа 7</t>
  </si>
  <si>
    <t>Число занятых должностей врачей-кардиологов в подразделениях, оказывающих медицинскую помощь в стационарных условиях</t>
  </si>
  <si>
    <t>Г24</t>
  </si>
  <si>
    <t>кол./На основании данных, собираемых для заполнения Годовой отчетной формы 30 «Сведения о медицинской организации» Таблица 1100, строка 20 графа 8</t>
  </si>
  <si>
    <t>Число врачей-кардиологов (физических лиц на занятых должностях) в подразделениях, оказывающих медицинскую помощь в стационарных условиях</t>
  </si>
  <si>
    <t>Г25</t>
  </si>
  <si>
    <t>чел./На основании данных, собираемых для заполнения Годовой отчетной формы 30 «Сведения о медицинской организации» Таблица 1100, строка 20 графа 11</t>
  </si>
  <si>
    <t>Число штатных должностей сердечно-сосудистых хирургов в подразделениях, оказывающих медицинскую помощь в стационарных условиях</t>
  </si>
  <si>
    <t>Г26</t>
  </si>
  <si>
    <t>кол./На основании данных, собираемых для заполнения Годовой отчетной формы 30 «Сведения о медицинской организации» Таблица 1100, строка 115 графа 7</t>
  </si>
  <si>
    <t>Число занятых должностей сердечно-сосудистых хирургов в подразделениях, оказывающих медицинскую помощь в стационарных условиях</t>
  </si>
  <si>
    <t>Г27</t>
  </si>
  <si>
    <t>кол./На основании данных, собираемых для заполнения Годовая отчетная форма 30 «Сведения о медицинской организации» Таблица 1100, строка 115 графа 8</t>
  </si>
  <si>
    <t>Число сердечно-сосудистых хирургов (физических лиц на занятых должностях) в подразделениях, оказывающих медицинскую помощь в стационарных условиях</t>
  </si>
  <si>
    <t>Г28</t>
  </si>
  <si>
    <t>чел./На основании данных, собираемых для заполнения Годовая отчетная форма 30 «Сведения о медицинской организации» Таблица 1100, строка 115 графа 11</t>
  </si>
  <si>
    <t>Число штатных должностей врачей по рентгенэндоваскулярным диагностике и лечению в подразделениях, оказывающих медицинскую помощь в стационарных условиях</t>
  </si>
  <si>
    <t>Г29</t>
  </si>
  <si>
    <t>кол./На основании данных, собираемых для заполнения Годовая отчетная форма 30 «Сведения о медицинской организации» Таблица 1100, строка 62 графа 7</t>
  </si>
  <si>
    <t>Число занятых должностей врачей по рентгенэндоваскулярным диагностике и лечению в подразделениях, оказывающих медицинскую помощь в стационарных условиях</t>
  </si>
  <si>
    <t>Г30</t>
  </si>
  <si>
    <t>кол./На основании данных, собираемых для заполнения Годовой отчетной формы 30</t>
  </si>
  <si>
    <t>Число врачей по рентгенэндоваскулярным диагностике и лечению (физических лиц на занятых должностях) в подразделениях, оказывающих медицинскую помощь в стационарных условиях</t>
  </si>
  <si>
    <t>Г31</t>
  </si>
  <si>
    <t>чел./На основании данных, собираемых для заполнения Годовой отчетной формы 30 «Сведения о медицинской организации» Таблица 1100, строка 62 графа 11</t>
  </si>
  <si>
    <t>Число всех выездов бригад скорой медицинской помощи при остром коронарном синдроме (МКБ-10: I20.0, I21, I22, I24)</t>
  </si>
  <si>
    <t>К32</t>
  </si>
  <si>
    <t>кол./Учетная форма № 114/у Сопроводительный лист станции (отделения) скорой медицинской помощи и талон к нему.</t>
  </si>
  <si>
    <t>Из них: число выездов бригад скорой медицинской помощи при остром коронарном синдроме со временем доезда до 20 минут</t>
  </si>
  <si>
    <t>К32.1</t>
  </si>
  <si>
    <t>ЦВБ (январь-ДЕКАБРЬ)</t>
  </si>
  <si>
    <t>Число больных цереброваскулярными заболеваниями, выявленными впервые</t>
  </si>
  <si>
    <t>чел. / Годовая статистическая отчетная Форма № 12 "Сведения о числе заболеваний, зарегистрированных у пациентов, проживающих в районе обслуживания медицинской организации" таблица 3000, строка 10.6 графа 7</t>
  </si>
  <si>
    <t>Число больных с цереброваскулярными заболеваниями, состоящих на диспансерном учете</t>
  </si>
  <si>
    <t>К 5</t>
  </si>
  <si>
    <t>чел. / на основании данных, собираемых для заполнения Годовая отчетная Форма № 12</t>
  </si>
  <si>
    <t>Число больных, перенесших острые нарушения мозгового кровообращения, состоящих на диспансерном учете по поводу данного заболевания</t>
  </si>
  <si>
    <t>К 7</t>
  </si>
  <si>
    <t>человек / Годовая отчетная Форма № 12 "Сведения о числе заболеваний, зарегистрированных у пациентов, проживающих в районе обслуживания медицинской организации" таблицы 3000 сумма строк 7.6.2, 10.6.1, 10.6.2, 10.6.3, 10.6.4 графы (13+ 6 ) - 12</t>
  </si>
  <si>
    <t>Число выездов бригад скорой медицинской помощи со временем доезда до 20 минут при острых нарушениях мозгового кровообращения</t>
  </si>
  <si>
    <t>К 16</t>
  </si>
  <si>
    <t>выездов / на основании данных анализа Карт вызова скорой медицинской помощи форма 110/у</t>
  </si>
  <si>
    <t>Число всех выездов бригад скорой медицинской помощи при острых нарушениях мозгового кровообращения</t>
  </si>
  <si>
    <t>К 17</t>
  </si>
  <si>
    <t>Число больных с ОНМК по геморрагическому типу, которым была проведена консультация нейрохирурга в течение 1 часа после госпитализации в профильные отделения для лечения больных с ОНМК (региональные сосудистые центры и первичные сосудистые отделения)</t>
  </si>
  <si>
    <t>К18</t>
  </si>
  <si>
    <t>Число больных с острыми нарушениями мозгового кровообращения по геморрагическому типу, переведенных из первичного сосудистого отделения в региональный сосудистый центр, которым выполнены нейрохирургические вмешательства</t>
  </si>
  <si>
    <t>К 19</t>
  </si>
  <si>
    <t>Число больных сострыми нарушениями мозгового кровообращения по геморрагическому типу, переведенных из первичного сосудистого отделения в региональный сосудистый центр</t>
  </si>
  <si>
    <t>К 20</t>
  </si>
  <si>
    <t>Число больных с ишемическим инсультом, у которых выполнена тромбоэкстракция</t>
  </si>
  <si>
    <t>К 22</t>
  </si>
  <si>
    <t>Число больных с геморрагическим инсультом, которым выполнены нейрохирургические вмешательства</t>
  </si>
  <si>
    <t>К 23</t>
  </si>
  <si>
    <t>Число операций каротидной эндартерэктомии, выполненных больным со стенозами внутренних сонных артерий</t>
  </si>
  <si>
    <t>К 24</t>
  </si>
  <si>
    <t>ед. /на основании данных анализа Медицинских карт стационарных больных форма № 003/у</t>
  </si>
  <si>
    <t>Число больных с острыми нарушениями мозгового кровообращения, выписанных из профильных отделений (региональные сосудистые центры и первичные сосудистые отделения)</t>
  </si>
  <si>
    <t>К 25</t>
  </si>
  <si>
    <t>ед. /на основании данных, собираемых для заполнения № 30 "Сведения о медицинской организации"" таблица 1008 разница между суммой строк 1.2 + 2.2 и 1.2.1+ 2.2.1</t>
  </si>
  <si>
    <t>Число больных, перенесших острое нарушение мозгового кровообращения и впервые получивших инвалидность</t>
  </si>
  <si>
    <t>К 26</t>
  </si>
  <si>
    <t>ед. /на основании данных анализа Талонов пациента, получающего медицинскую помощь в амбулаторных условиях форма № 025-1/у</t>
  </si>
  <si>
    <t>Число врачей неврологов</t>
  </si>
  <si>
    <t>П 36</t>
  </si>
  <si>
    <t>человек / на основании данных, собираемых для заполнения Годовая отчетная Форма № 30 "Сведения о медицинской организации" таблица 1100 строка 31 графа 9</t>
  </si>
  <si>
    <t>Число занятых должностей врачей неврологов, оказывающих медицинскую помощь больным в амбулаторных условиях</t>
  </si>
  <si>
    <t>П 37</t>
  </si>
  <si>
    <t>человек / на основании данных, собираемых для заполнения Годовая отчетная Форма № 30 "Сведения о медицинской организации" таблица 1100 строка 31 графа 6</t>
  </si>
  <si>
    <t>Число штатных должностей врачей неврологов, оказывающих медицинскую помощь больным в амбулаторных условиях</t>
  </si>
  <si>
    <t>П 38</t>
  </si>
  <si>
    <t>человек / на основании данных, собираемых для заполнения Годовая отчетная Форма 30 "Сведения о медицинской организации" таблица 1100 строка 31 графа 5</t>
  </si>
  <si>
    <t>Число занятых должностей врачей-неврологов в подразделениях, оказывающих медицинскую помощь в стационарных условиях</t>
  </si>
  <si>
    <t>человек / на основании данных, собираемых для заполнения Годовая отчетная Форма № 30 "Сведения о медицинской организации" таблица 1100 строка 31 графа8</t>
  </si>
  <si>
    <t>Число штатных должностей врачей-неврологов в подразделениях, оказывающих медицинскую помощь в стационарных условиях</t>
  </si>
  <si>
    <t>П 40</t>
  </si>
  <si>
    <t>человек /на основании данных, собираемых для заполнения Годовая отчетная Форма 30 "Сведения о медицинской организации" таблица 1100 строка 31 графа 7</t>
  </si>
  <si>
    <t>Количество первичных сосудистых отделений</t>
  </si>
  <si>
    <t>П 41</t>
  </si>
  <si>
    <t>ед. /на основании данных, собираемых для заполнения Годовая отчетная форма 30 "Сведения о медицинской организации" таблица 1008 строка 2 графа 3</t>
  </si>
  <si>
    <t>Количество региональных сосудистых центров</t>
  </si>
  <si>
    <t>П 42</t>
  </si>
  <si>
    <t>ед. / на основании данных, собираемых для заполнения Годовая отчетная форма 30 "Сведения о медицинской организации" таблица 1008 строка 1 графа 3</t>
  </si>
  <si>
    <t>Численность взрослого населения субъекта Российской Федерации, проживающего в зонах ответственности первичных сосудистых отделений и региональных сосудистых центров</t>
  </si>
  <si>
    <t>П 43</t>
  </si>
  <si>
    <t>человек / Данные отчета субъекта РФ</t>
  </si>
  <si>
    <t>Количество проведенных мероприятий по информированию населения о факторах риска развития болезней системы кровообращения, в том числе инсульта, и обеспечению условий для реализации здорового образа жизни</t>
  </si>
  <si>
    <t>K44</t>
  </si>
  <si>
    <t>единиц / Данные отчета субъекта РФ</t>
  </si>
  <si>
    <t>из них публикации в СМИ</t>
  </si>
  <si>
    <t>K44.1</t>
  </si>
  <si>
    <t>из них буклеты, брошюры по проблеме</t>
  </si>
  <si>
    <t>K44.2</t>
  </si>
  <si>
    <t>единиц / Данные отчета субъекта РФ. В комментариях указать название буклетов и брошюр. В каждом квартале указываются новые буклеты и брошюры по проблеме</t>
  </si>
  <si>
    <t>K44.2.1</t>
  </si>
  <si>
    <t>единиц / Данные отчета субъекта РФ. Указывается тираж. В каждом квартале указываются новые буклеты и брошюры по проблеме.</t>
  </si>
  <si>
    <t>из них социальная реклама, в том числе видеоролики</t>
  </si>
  <si>
    <t>K44.3</t>
  </si>
  <si>
    <t>единиц / Данные отчета субъекта РФ. В каждом квартале указывается число новой социальной рекламы, в том числе новых видеороликов а не число трансляций</t>
  </si>
  <si>
    <t>из них телевизионные передачи</t>
  </si>
  <si>
    <t>K44.4</t>
  </si>
  <si>
    <t>из них анкетирование населения</t>
  </si>
  <si>
    <t>K44.5</t>
  </si>
  <si>
    <t>единиц / Данные отчета субъекта РФ. Указывается число проведенных анкетирований</t>
  </si>
  <si>
    <t>K44.5.1</t>
  </si>
  <si>
    <t>единиц / Данные отчета субъекта РФ. Указывается число качественно заполненных анкет</t>
  </si>
  <si>
    <t>из них другое</t>
  </si>
  <si>
    <t>K 44.6</t>
  </si>
  <si>
    <t>Общее число неврологических коек для взрослых</t>
  </si>
  <si>
    <t>К35</t>
  </si>
  <si>
    <t>ед. / Годовая отчетная форма 30 "Сведения о медицинской организации" таблица 3100, строка 22 графа 3</t>
  </si>
  <si>
    <t>из них неврологические койки для лечения больных с ОНМК</t>
  </si>
  <si>
    <t>К35.1</t>
  </si>
  <si>
    <t>ед. / Годовая отчетная форма 30 "Сведения о медицинской организации" таблица 3100, строка 22.1 графа 3</t>
  </si>
  <si>
    <t>из них неврологические интенсивной терапии</t>
  </si>
  <si>
    <t>К35.2</t>
  </si>
  <si>
    <t>ед. / Годовая отчетная форма 30 "Сведения о медицинской организации" таблица 3100, строка 22.2 графа 3</t>
  </si>
  <si>
    <t>Дыхание - месяц (январь-ДЕКАБРЬ)</t>
  </si>
  <si>
    <t>Дыхание - квартал (январь-ДЕКАБРЬ)</t>
  </si>
  <si>
    <t>Количество проведенных мероприятий по информированию населения о факторах риска развития болезней органов дыхания и формирования приверженности к здоровому образу жизни</t>
  </si>
  <si>
    <t>ед./ Отчетные данные субъектов</t>
  </si>
  <si>
    <t>К 5.1</t>
  </si>
  <si>
    <t>ед. / Данные отчета субъекта РФ</t>
  </si>
  <si>
    <t>К 5.2</t>
  </si>
  <si>
    <t>ед. / Данные отчета субъекта РФ.</t>
  </si>
  <si>
    <t>К 5.2.1</t>
  </si>
  <si>
    <t>ед./ Данные отчета субъекта РФ. Указывается тираж. В каждом квартале указываются новые буклеты и брошюры по проблеме</t>
  </si>
  <si>
    <t>К 5.3</t>
  </si>
  <si>
    <t>ед. /Данные отчета субъекта РФ. В каждом квартале указывается число новой социальной рекламы, в том числе новых видеороликов а не число трансляций</t>
  </si>
  <si>
    <t>К 5.4</t>
  </si>
  <si>
    <t>К 5.5</t>
  </si>
  <si>
    <t>ед. / Данные отчета субъекта РФ. Указывается число проведенных анкетирований</t>
  </si>
  <si>
    <t>К 5.5.1</t>
  </si>
  <si>
    <t>ед. / Данные отчета субъекта РФ. Указывается число качественно заполненных анкет</t>
  </si>
  <si>
    <t>К 5.6</t>
  </si>
  <si>
    <t>Число занятых должностей врачей пульмонологов стационаров</t>
  </si>
  <si>
    <t>ед./ФСН №30 «Сведения о медицинской организации», таблица 1100, графа 8; без нараст.итога</t>
  </si>
  <si>
    <t>Число штатных должностей врачей пульмонологов стационаров</t>
  </si>
  <si>
    <t>ед./ФСН№30, таблица 1100, графа 7; без нараст.итога</t>
  </si>
  <si>
    <t>Дыхание - год (январь-ДЕКАБРЬ)</t>
  </si>
  <si>
    <t>Число больных с бронхитом хроническим и неуточненным, эмфиземой (J40-J43) хронической обструктивной болезнью легких (J44), находящихся на диспансерном наблюдении, всего</t>
  </si>
  <si>
    <t>Г 8</t>
  </si>
  <si>
    <t>чел./Форма №12, сумма Таблиц 1000, 2000, 3000, строка 11.7 + 11.8</t>
  </si>
  <si>
    <t>Число больных пневмонией (J12-J16, J18), находящихся на диспансерном наблюдении, всего</t>
  </si>
  <si>
    <t>Г 9</t>
  </si>
  <si>
    <t>чел/Форма №12, сумма Таблиц 1000, 3000, т.2000, по строке 11.3</t>
  </si>
  <si>
    <t>Число больных астмой (J45, J46), находящихся на диспансерном наблюдении, всего</t>
  </si>
  <si>
    <t>Г 10</t>
  </si>
  <si>
    <t>чел. / ФСН №12, сумма Таблиц 1000, 3000, 4000; по строке 11.10</t>
  </si>
  <si>
    <t>Пищеварение - месяц (январь-ДЕКАБРЬ)</t>
  </si>
  <si>
    <t>Пищеварение - квартал (январь-ДЕКАБРЬ)</t>
  </si>
  <si>
    <t>Количество проведенных мероприятий по информированию населения о факторах риска развития болезней органов пищеварения</t>
  </si>
  <si>
    <t>ед./ Данные отчета субъекта РФ</t>
  </si>
  <si>
    <t>ед. / Данные отчета субъекта РФ. В каждом квартале указываются новые буклеты и брошюры по проблеме</t>
  </si>
  <si>
    <t>ед. / Данные отчета субъекта РФ. Указывается тираж. В каждом квартале указываются новые буклеты и брошюры по проблеме</t>
  </si>
  <si>
    <t>ед. / Данные отчета субъекта РФ. В каждом квартале указывается число новой социальной рекламы, в том числе новых видеороликов а не число трансляций</t>
  </si>
  <si>
    <t>К 5.1.1</t>
  </si>
  <si>
    <t>Пищеварение - полугодие (без нарастающего итога) (январь-ДЕКАБРЬ)</t>
  </si>
  <si>
    <t>Число занятых должностей врачей терапевтов стационаров</t>
  </si>
  <si>
    <t>П 26</t>
  </si>
  <si>
    <t>Число штатных должностей врачей терапевтов стационаров</t>
  </si>
  <si>
    <t>П 27</t>
  </si>
  <si>
    <t>Таблица "ЦВБ"</t>
  </si>
  <si>
    <t>Должна быть нулевая вся и даже ВЫПИСАНЫХ</t>
  </si>
  <si>
    <t>Только операции и только по круглосуточному стационару, НЕ манипуляции</t>
  </si>
  <si>
    <t>т.2 132 мониторинга</t>
  </si>
  <si>
    <t>т.3 132 мониторинга</t>
  </si>
  <si>
    <t>т.5 132 мониторинга</t>
  </si>
  <si>
    <t>132 мониторинг
ЗА ЯНВАРЬ - ДЕКАБРЬ</t>
  </si>
  <si>
    <t>14, т.4000, строка 7.5.2, графа 3.</t>
  </si>
  <si>
    <t>14 Таблица 4000 Строка 7.5.1 Графа 19</t>
  </si>
  <si>
    <t>14 Таблица 2000 Сумма строк 10.4.1.1, 10.4.2, 10.4.3, 10.4.4 Графа 8</t>
  </si>
  <si>
    <t>14 Таблица 2000 Сумма строк 10.4.1.1, 10.4.2, 10.4.3, 10.4.4 сумма граф 4 и 8</t>
  </si>
  <si>
    <t>14 таблица 2000 строка 10.7.3 графа 8</t>
  </si>
  <si>
    <t>14 таблица 2000 сумма строк 10.7.1, 10.7.2 графы 8</t>
  </si>
  <si>
    <t>14 таблица 2000 сумма строк 10.7.1, 10.7.2 графы 4+ 8</t>
  </si>
  <si>
    <t>14, т. 2000 гр, 8 + т.2020 гр. 10; сумма строк 11.7 + 11.8</t>
  </si>
  <si>
    <t>14, т.2000 гр. 5 + т.2020 гр.5; сумма строк 11.7 + 11.8</t>
  </si>
  <si>
    <t>14, Таблица 2000 гр 8 + т.2020 гр.10 строка 11.3</t>
  </si>
  <si>
    <t>14, Таблица 2000, сумма граф 5 (взрослые 18 лет и старше) и графы 5 т.2020 (дети 0-17 лет); строка 11.3</t>
  </si>
  <si>
    <t>14, Таблица 2000 графа 8 + табл 2020 графа 10 строка 11.10</t>
  </si>
  <si>
    <t>14, Таблица 2000, сумма граф 5 (взрослые 18 лет и старше) и графы 5 т.2020 (дети 0-17 лет); строка 11.10</t>
  </si>
  <si>
    <t>14, т. 2000, гр. 4+8 и т. 2020 гр. 4+10, строка 11.3</t>
  </si>
  <si>
    <t>14, т. 2000, гр. 4+8 и т.2020 гр.4+10, строк 11.7 + 11.8</t>
  </si>
  <si>
    <t>14, т. 2000, гр. 4+8 и т.2020 гр.4+10, строка 11.10</t>
  </si>
  <si>
    <t>14, т.2000 гр.5 + т.2020 гр.5, стр. 11.0</t>
  </si>
  <si>
    <t>14, т.2000 гр.8 + т.2020 гр.10, стр. 11.0</t>
  </si>
  <si>
    <t>14, Таблица 2000 гр.4 + т.2020 гр.4</t>
  </si>
  <si>
    <t xml:space="preserve"> 14, Таблица 2000 гр. 5 + т. 2020 гр. 5 строка 12.0</t>
  </si>
  <si>
    <t>14, Таблица 2000, гр. 5 + т.2020 гр.5 по строке 12.1.</t>
  </si>
  <si>
    <t>14, Таблица 2000, гр. 5 + т.2020 гр.5 по строке 12.8</t>
  </si>
  <si>
    <t>14, Таблица 2000, гр. 5 + т.2020 гр.5 по строке 12.10</t>
  </si>
  <si>
    <t>14, Таблица 2000 гр8 + Таблица 2020 гр 10 по строке 12.0</t>
  </si>
  <si>
    <t>14, таблица 2000, графы 4+8 и т. 2020 гр. 4+10, строка 12.0</t>
  </si>
  <si>
    <t>14, Таблица 2000 гр8 + Таблица 2020 гр 10 по строке 12.1</t>
  </si>
  <si>
    <t>14, таблица 2000, графы 4+8 и т. 2020 гр.4+10, строка 12.1</t>
  </si>
  <si>
    <t>14, Таблица 2000 гр8 + Таблица 2020 гр 10 по строке 12.8</t>
  </si>
  <si>
    <t>14, таблица 2000, графы 4+8 и т.2020 гр. 4+10, строка 12.8</t>
  </si>
  <si>
    <t>14, таблица 2000, графы 8 и т.2020 гр. 10, строка 12.10</t>
  </si>
  <si>
    <t>14, таблица 2000, графы 4+8 и т.2020 гр. 4+10, строка 12.10</t>
  </si>
  <si>
    <t>Значение в 132 мон.</t>
  </si>
  <si>
    <t>Виды анестезий</t>
  </si>
  <si>
    <t xml:space="preserve">Виды анестезий                                                                                                                                                                                          </t>
  </si>
  <si>
    <t xml:space="preserve">экстренных                                                                                                                                                                                              </t>
  </si>
  <si>
    <t xml:space="preserve">плановых                                                                                                                                                                                                </t>
  </si>
  <si>
    <t xml:space="preserve">Умерло пациентов                                                                                                                                                                                        </t>
  </si>
  <si>
    <t>Аналгоседация</t>
  </si>
  <si>
    <t>Эпидуральная анестезия</t>
  </si>
  <si>
    <t>Спинальная (субарахноидальная) анестезия</t>
  </si>
  <si>
    <t>Спинально-эпидуральная анестезия</t>
  </si>
  <si>
    <t>Тотальная внутривенная анестезия</t>
  </si>
  <si>
    <t>Комбинированный эндотрахеальный наркоз</t>
  </si>
  <si>
    <t>Сочетанная анестезия</t>
  </si>
  <si>
    <t>Сакральная анестезия</t>
  </si>
  <si>
    <t>Внутриполостная анестезия</t>
  </si>
</sst>
</file>

<file path=xl/styles.xml><?xml version="1.0" encoding="utf-8"?>
<styleSheet xmlns="http://schemas.openxmlformats.org/spreadsheetml/2006/main">
  <numFmts count="1">
    <numFmt numFmtId="164" formatCode="#,##0.0"/>
  </numFmts>
  <fonts count="38"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Calibri"/>
      <family val="2"/>
      <charset val="204"/>
    </font>
    <font>
      <sz val="9"/>
      <color theme="1"/>
      <name val="Times New Roman"/>
      <family val="1"/>
      <charset val="204"/>
    </font>
    <font>
      <sz val="9.5"/>
      <name val="Times New Roman"/>
      <family val="1"/>
      <charset val="204"/>
    </font>
    <font>
      <sz val="12"/>
      <name val="Times New Roman"/>
      <family val="1"/>
      <charset val="204"/>
    </font>
    <font>
      <b/>
      <sz val="6"/>
      <name val="Times New Roman"/>
      <family val="1"/>
      <charset val="204"/>
    </font>
    <font>
      <sz val="9"/>
      <name val="Arial Cyr"/>
      <charset val="204"/>
    </font>
    <font>
      <b/>
      <sz val="10"/>
      <name val="Arial Cyr"/>
      <charset val="204"/>
    </font>
    <font>
      <u/>
      <sz val="10"/>
      <name val="Arial Cyr"/>
      <charset val="204"/>
    </font>
    <font>
      <b/>
      <sz val="12"/>
      <color theme="3"/>
      <name val="Arial Cyr"/>
      <charset val="204"/>
    </font>
    <font>
      <b/>
      <sz val="9"/>
      <color rgb="FFFF0000"/>
      <name val="Times New Roman"/>
      <family val="1"/>
      <charset val="204"/>
    </font>
    <font>
      <i/>
      <sz val="10"/>
      <name val="Arial Cyr"/>
      <charset val="204"/>
    </font>
    <font>
      <b/>
      <sz val="12"/>
      <name val="Arial Cyr"/>
      <family val="2"/>
      <charset val="204"/>
    </font>
    <font>
      <b/>
      <i/>
      <sz val="11"/>
      <color indexed="8"/>
      <name val="Calibri"/>
      <family val="2"/>
      <charset val="204"/>
    </font>
    <font>
      <b/>
      <sz val="8"/>
      <name val="Arial Cyr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theme="1"/>
      <name val="XO Thames"/>
      <family val="1"/>
      <charset val="204"/>
    </font>
    <font>
      <i/>
      <sz val="10"/>
      <color theme="1"/>
      <name val="XO Thames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sz val="8"/>
      <name val="Verdana"/>
      <family val="2"/>
      <charset val="204"/>
    </font>
    <font>
      <b/>
      <sz val="10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4"/>
      <color rgb="FF000000"/>
      <name val="Verdana"/>
      <family val="2"/>
      <charset val="204"/>
    </font>
    <font>
      <b/>
      <i/>
      <sz val="10"/>
      <name val="Arial Cyr"/>
      <charset val="204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6A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4F4"/>
        <bgColor indexed="64"/>
      </patternFill>
    </fill>
    <fill>
      <patternFill patternType="solid">
        <fgColor rgb="FFD4F8F8"/>
        <bgColor indexed="64"/>
      </patternFill>
    </fill>
    <fill>
      <patternFill patternType="solid">
        <fgColor rgb="FFFFDBD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49" fontId="2" fillId="0" borderId="5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5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right" wrapText="1"/>
    </xf>
    <xf numFmtId="49" fontId="2" fillId="3" borderId="5" xfId="0" applyNumberFormat="1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right" wrapText="1"/>
    </xf>
    <xf numFmtId="49" fontId="2" fillId="4" borderId="5" xfId="0" applyNumberFormat="1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right" wrapText="1"/>
    </xf>
    <xf numFmtId="49" fontId="2" fillId="5" borderId="5" xfId="0" applyNumberFormat="1" applyFont="1" applyFill="1" applyBorder="1" applyAlignment="1">
      <alignment horizontal="left" wrapText="1"/>
    </xf>
    <xf numFmtId="0" fontId="2" fillId="5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 wrapText="1"/>
    </xf>
    <xf numFmtId="49" fontId="2" fillId="3" borderId="1" xfId="0" applyNumberFormat="1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4" borderId="1" xfId="0" applyFont="1" applyFill="1" applyBorder="1"/>
    <xf numFmtId="49" fontId="0" fillId="0" borderId="0" xfId="0" applyNumberFormat="1" applyAlignme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/>
    <xf numFmtId="0" fontId="2" fillId="0" borderId="0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/>
    <xf numFmtId="0" fontId="0" fillId="3" borderId="1" xfId="0" applyFill="1" applyBorder="1"/>
    <xf numFmtId="0" fontId="2" fillId="7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2" fillId="6" borderId="5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NumberFormat="1" applyBorder="1"/>
    <xf numFmtId="0" fontId="10" fillId="0" borderId="0" xfId="0" applyFont="1"/>
    <xf numFmtId="0" fontId="2" fillId="8" borderId="1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NumberFormat="1" applyBorder="1"/>
    <xf numFmtId="0" fontId="0" fillId="0" borderId="17" xfId="0" applyNumberFormat="1" applyBorder="1"/>
    <xf numFmtId="0" fontId="2" fillId="0" borderId="8" xfId="0" applyFont="1" applyBorder="1" applyAlignment="1">
      <alignment horizontal="center" vertical="center" wrapText="1"/>
    </xf>
    <xf numFmtId="0" fontId="0" fillId="0" borderId="14" xfId="0" applyNumberFormat="1" applyBorder="1"/>
    <xf numFmtId="0" fontId="0" fillId="0" borderId="15" xfId="0" applyNumberFormat="1" applyBorder="1"/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/>
    <xf numFmtId="0" fontId="0" fillId="0" borderId="19" xfId="0" applyNumberFormat="1" applyBorder="1"/>
    <xf numFmtId="0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right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4" fillId="0" borderId="0" xfId="0" applyFont="1"/>
    <xf numFmtId="49" fontId="15" fillId="0" borderId="0" xfId="0" applyNumberFormat="1" applyFont="1" applyAlignment="1">
      <alignment horizontal="left" vertical="top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top"/>
    </xf>
    <xf numFmtId="49" fontId="0" fillId="0" borderId="1" xfId="0" applyNumberFormat="1" applyFont="1" applyBorder="1"/>
    <xf numFmtId="0" fontId="0" fillId="0" borderId="1" xfId="0" applyFont="1" applyBorder="1"/>
    <xf numFmtId="49" fontId="0" fillId="0" borderId="5" xfId="0" applyNumberFormat="1" applyBorder="1"/>
    <xf numFmtId="49" fontId="0" fillId="0" borderId="1" xfId="0" applyNumberFormat="1" applyBorder="1"/>
    <xf numFmtId="49" fontId="0" fillId="0" borderId="5" xfId="0" applyNumberFormat="1" applyBorder="1" applyAlignment="1">
      <alignment wrapText="1"/>
    </xf>
    <xf numFmtId="49" fontId="0" fillId="0" borderId="5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6" fillId="9" borderId="1" xfId="0" applyNumberFormat="1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 applyBorder="1"/>
    <xf numFmtId="49" fontId="0" fillId="0" borderId="0" xfId="0" applyNumberFormat="1" applyBorder="1" applyAlignment="1">
      <alignment horizontal="left" vertical="top"/>
    </xf>
    <xf numFmtId="49" fontId="0" fillId="0" borderId="0" xfId="0" applyNumberFormat="1" applyBorder="1"/>
    <xf numFmtId="0" fontId="2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right" vertical="center"/>
    </xf>
    <xf numFmtId="3" fontId="20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 indent="1"/>
    </xf>
    <xf numFmtId="3" fontId="20" fillId="0" borderId="1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left" vertical="center" wrapText="1" indent="2"/>
    </xf>
    <xf numFmtId="0" fontId="21" fillId="0" borderId="2" xfId="0" applyFont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right" wrapText="1" indent="3"/>
    </xf>
    <xf numFmtId="3" fontId="16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10" fillId="13" borderId="0" xfId="0" applyFont="1" applyFill="1" applyAlignment="1">
      <alignment vertical="center"/>
    </xf>
    <xf numFmtId="0" fontId="0" fillId="13" borderId="0" xfId="0" applyFill="1"/>
    <xf numFmtId="0" fontId="24" fillId="0" borderId="2" xfId="0" applyFont="1" applyBorder="1" applyAlignment="1">
      <alignment horizontal="left" vertical="center" wrapText="1" inden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 indent="1"/>
    </xf>
    <xf numFmtId="0" fontId="0" fillId="0" borderId="1" xfId="0" applyNumberFormat="1" applyBorder="1" applyAlignment="1">
      <alignment horizontal="left" vertical="top"/>
    </xf>
    <xf numFmtId="0" fontId="26" fillId="14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wrapText="1"/>
    </xf>
    <xf numFmtId="0" fontId="27" fillId="15" borderId="1" xfId="0" applyFont="1" applyFill="1" applyBorder="1" applyAlignment="1">
      <alignment horizontal="left" wrapText="1"/>
    </xf>
    <xf numFmtId="0" fontId="28" fillId="15" borderId="1" xfId="0" applyFont="1" applyFill="1" applyBorder="1" applyAlignment="1">
      <alignment horizontal="center" wrapText="1"/>
    </xf>
    <xf numFmtId="0" fontId="0" fillId="16" borderId="0" xfId="0" applyFill="1" applyAlignment="1"/>
    <xf numFmtId="0" fontId="29" fillId="14" borderId="0" xfId="0" applyFont="1" applyFill="1" applyAlignment="1">
      <alignment horizontal="center" vertical="center"/>
    </xf>
    <xf numFmtId="0" fontId="30" fillId="15" borderId="0" xfId="0" applyFont="1" applyFill="1" applyAlignment="1">
      <alignment horizontal="center"/>
    </xf>
    <xf numFmtId="0" fontId="30" fillId="15" borderId="0" xfId="0" applyFont="1" applyFill="1" applyAlignment="1">
      <alignment horizontal="left"/>
    </xf>
    <xf numFmtId="0" fontId="30" fillId="14" borderId="0" xfId="0" applyFont="1" applyFill="1" applyAlignment="1">
      <alignment horizontal="center"/>
    </xf>
    <xf numFmtId="0" fontId="30" fillId="14" borderId="0" xfId="0" applyFont="1" applyFill="1" applyAlignment="1">
      <alignment horizontal="left"/>
    </xf>
    <xf numFmtId="0" fontId="30" fillId="17" borderId="0" xfId="0" applyFont="1" applyFill="1" applyAlignment="1">
      <alignment horizontal="center"/>
    </xf>
    <xf numFmtId="0" fontId="30" fillId="17" borderId="0" xfId="0" applyFont="1" applyFill="1" applyAlignment="1">
      <alignment horizontal="left"/>
    </xf>
    <xf numFmtId="0" fontId="31" fillId="15" borderId="0" xfId="0" applyFont="1" applyFill="1" applyAlignment="1">
      <alignment horizontal="left"/>
    </xf>
    <xf numFmtId="0" fontId="31" fillId="14" borderId="0" xfId="0" applyFont="1" applyFill="1" applyAlignment="1">
      <alignment horizontal="left"/>
    </xf>
    <xf numFmtId="0" fontId="30" fillId="16" borderId="0" xfId="0" applyFont="1" applyFill="1" applyAlignment="1">
      <alignment horizontal="left"/>
    </xf>
    <xf numFmtId="0" fontId="24" fillId="0" borderId="2" xfId="0" applyFont="1" applyBorder="1" applyAlignment="1">
      <alignment horizontal="left" vertical="center" inden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left" vertical="center" wrapText="1" indent="1"/>
    </xf>
    <xf numFmtId="0" fontId="23" fillId="13" borderId="5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23" fillId="13" borderId="2" xfId="0" applyFont="1" applyFill="1" applyBorder="1" applyAlignment="1">
      <alignment horizontal="left" vertical="center" wrapText="1" indent="1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23" xfId="0" applyFont="1" applyFill="1" applyBorder="1" applyAlignment="1">
      <alignment horizontal="left" vertical="center" wrapText="1" indent="1"/>
    </xf>
    <xf numFmtId="1" fontId="24" fillId="13" borderId="7" xfId="0" applyNumberFormat="1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/>
    </xf>
    <xf numFmtId="0" fontId="36" fillId="13" borderId="7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26" fillId="14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16" borderId="0" xfId="0" applyFill="1" applyAlignment="1">
      <alignment horizontal="center"/>
    </xf>
    <xf numFmtId="0" fontId="28" fillId="16" borderId="0" xfId="0" applyFont="1" applyFill="1" applyAlignment="1">
      <alignment horizontal="center"/>
    </xf>
    <xf numFmtId="0" fontId="27" fillId="16" borderId="0" xfId="0" applyFont="1" applyFill="1" applyAlignment="1">
      <alignment horizontal="center"/>
    </xf>
    <xf numFmtId="0" fontId="33" fillId="16" borderId="0" xfId="0" applyFont="1" applyFill="1" applyAlignment="1">
      <alignment horizontal="center"/>
    </xf>
    <xf numFmtId="0" fontId="27" fillId="16" borderId="0" xfId="0" applyFont="1" applyFill="1" applyAlignment="1">
      <alignment horizontal="left"/>
    </xf>
    <xf numFmtId="0" fontId="34" fillId="16" borderId="0" xfId="0" applyFont="1" applyFill="1" applyAlignment="1">
      <alignment horizontal="center" vertical="center" wrapText="1"/>
    </xf>
    <xf numFmtId="0" fontId="34" fillId="16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5" fillId="13" borderId="9" xfId="0" applyFont="1" applyFill="1" applyBorder="1" applyAlignment="1">
      <alignment horizontal="left" vertical="center"/>
    </xf>
    <xf numFmtId="0" fontId="35" fillId="1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1" fontId="31" fillId="15" borderId="0" xfId="0" applyNumberFormat="1" applyFont="1" applyFill="1" applyAlignment="1">
      <alignment horizontal="center"/>
    </xf>
    <xf numFmtId="1" fontId="31" fillId="14" borderId="0" xfId="0" applyNumberFormat="1" applyFont="1" applyFill="1" applyAlignment="1">
      <alignment horizontal="center"/>
    </xf>
    <xf numFmtId="2" fontId="31" fillId="15" borderId="0" xfId="0" applyNumberFormat="1" applyFont="1" applyFill="1" applyAlignment="1">
      <alignment horizontal="center"/>
    </xf>
    <xf numFmtId="2" fontId="31" fillId="14" borderId="0" xfId="0" applyNumberFormat="1" applyFont="1" applyFill="1" applyAlignment="1">
      <alignment horizontal="center"/>
    </xf>
    <xf numFmtId="2" fontId="31" fillId="17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10" fillId="0" borderId="1" xfId="0" applyNumberFormat="1" applyFont="1" applyBorder="1" applyAlignment="1">
      <alignment horizontal="left" vertical="top"/>
    </xf>
    <xf numFmtId="0" fontId="0" fillId="0" borderId="5" xfId="0" applyNumberFormat="1" applyBorder="1" applyAlignment="1">
      <alignment horizontal="left" vertical="top"/>
    </xf>
    <xf numFmtId="0" fontId="10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3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f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C6E6A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66676</xdr:rowOff>
    </xdr:from>
    <xdr:to>
      <xdr:col>9</xdr:col>
      <xdr:colOff>593944</xdr:colOff>
      <xdr:row>29</xdr:row>
      <xdr:rowOff>57150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91201"/>
          <a:ext cx="7490044" cy="962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Veresova_G/&#1057;&#1090;&#1072;&#1090;&#1080;&#1089;&#1090;&#1080;&#1095;&#1077;&#1089;&#1082;&#1086;&#1077;/14%20&#1092;&#1086;&#1088;&#1084;&#1072;/&#1055;&#1088;&#1086;&#1074;&#1077;&#1088;&#1082;&#1072;_&#1060;&#1086;&#1088;&#1084;&#1099;_&#1052;&#1045;&#1044;&#1057;&#1058;&#1040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Данные2"/>
      <sheetName val="2000_1"/>
      <sheetName val="2910"/>
      <sheetName val="4000_1"/>
      <sheetName val="4003"/>
    </sheetNames>
    <sheetDataSet>
      <sheetData sheetId="0">
        <row r="2">
          <cell r="A2" t="str">
            <v>002000010</v>
          </cell>
          <cell r="B2" t="str">
            <v>25</v>
          </cell>
          <cell r="C2" t="str">
            <v>1119</v>
          </cell>
          <cell r="D2" t="str">
            <v>0140000</v>
          </cell>
          <cell r="E2" t="str">
            <v>002000</v>
          </cell>
          <cell r="F2" t="str">
            <v>010</v>
          </cell>
          <cell r="G2">
            <v>0</v>
          </cell>
          <cell r="H2">
            <v>0</v>
          </cell>
          <cell r="I2">
            <v>0</v>
          </cell>
          <cell r="J2">
            <v>36664</v>
          </cell>
          <cell r="K2">
            <v>8925</v>
          </cell>
          <cell r="L2">
            <v>4096</v>
          </cell>
          <cell r="M2">
            <v>428542</v>
          </cell>
          <cell r="N2">
            <v>367</v>
          </cell>
          <cell r="O2">
            <v>209</v>
          </cell>
          <cell r="P2">
            <v>44</v>
          </cell>
          <cell r="Q2">
            <v>15</v>
          </cell>
          <cell r="R2">
            <v>1</v>
          </cell>
          <cell r="S2">
            <v>22231</v>
          </cell>
          <cell r="T2">
            <v>4240</v>
          </cell>
          <cell r="U2">
            <v>2175</v>
          </cell>
          <cell r="V2">
            <v>239624</v>
          </cell>
          <cell r="W2">
            <v>261</v>
          </cell>
          <cell r="X2">
            <v>137</v>
          </cell>
          <cell r="Y2">
            <v>33</v>
          </cell>
          <cell r="Z2">
            <v>10</v>
          </cell>
          <cell r="AB2">
            <v>13935</v>
          </cell>
          <cell r="AC2">
            <v>9526</v>
          </cell>
          <cell r="AD2">
            <v>3294</v>
          </cell>
          <cell r="AE2">
            <v>1611</v>
          </cell>
          <cell r="AF2">
            <v>103393</v>
          </cell>
          <cell r="AG2">
            <v>11807</v>
          </cell>
          <cell r="AH2">
            <v>8</v>
          </cell>
          <cell r="AI2">
            <v>5</v>
          </cell>
          <cell r="AJ2">
            <v>1</v>
          </cell>
          <cell r="AK2">
            <v>2</v>
          </cell>
          <cell r="AL2">
            <v>1</v>
          </cell>
          <cell r="AM2">
            <v>2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 t="str">
            <v>всего</v>
          </cell>
        </row>
        <row r="3">
          <cell r="A3" t="str">
            <v>002000020</v>
          </cell>
          <cell r="B3" t="str">
            <v>25</v>
          </cell>
          <cell r="C3" t="str">
            <v>1119</v>
          </cell>
          <cell r="D3" t="str">
            <v>0140000</v>
          </cell>
          <cell r="E3" t="str">
            <v>002000</v>
          </cell>
          <cell r="F3" t="str">
            <v>020</v>
          </cell>
          <cell r="G3">
            <v>0</v>
          </cell>
          <cell r="H3">
            <v>0</v>
          </cell>
          <cell r="I3">
            <v>0</v>
          </cell>
          <cell r="J3">
            <v>2637</v>
          </cell>
          <cell r="K3">
            <v>1599</v>
          </cell>
          <cell r="L3">
            <v>538</v>
          </cell>
          <cell r="M3">
            <v>41013</v>
          </cell>
          <cell r="N3">
            <v>26</v>
          </cell>
          <cell r="O3">
            <v>22</v>
          </cell>
          <cell r="S3">
            <v>707</v>
          </cell>
          <cell r="T3">
            <v>476</v>
          </cell>
          <cell r="U3">
            <v>151</v>
          </cell>
          <cell r="V3">
            <v>9593</v>
          </cell>
          <cell r="W3">
            <v>2</v>
          </cell>
          <cell r="X3">
            <v>1</v>
          </cell>
          <cell r="AB3">
            <v>1744</v>
          </cell>
          <cell r="AC3">
            <v>1696</v>
          </cell>
          <cell r="AD3">
            <v>842</v>
          </cell>
          <cell r="AE3">
            <v>251</v>
          </cell>
          <cell r="AF3">
            <v>11346</v>
          </cell>
          <cell r="AG3">
            <v>1391</v>
          </cell>
          <cell r="AH3">
            <v>1</v>
          </cell>
          <cell r="AI3">
            <v>1</v>
          </cell>
          <cell r="AJ3">
            <v>1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 t="str">
            <v>в т.ч.некоторые инфекцион</v>
          </cell>
        </row>
        <row r="4">
          <cell r="A4" t="str">
            <v>002000021</v>
          </cell>
          <cell r="B4" t="str">
            <v>25</v>
          </cell>
          <cell r="C4" t="str">
            <v>1119</v>
          </cell>
          <cell r="D4" t="str">
            <v>0140000</v>
          </cell>
          <cell r="E4" t="str">
            <v>002000</v>
          </cell>
          <cell r="F4" t="str">
            <v>021</v>
          </cell>
          <cell r="G4">
            <v>0</v>
          </cell>
          <cell r="H4">
            <v>0</v>
          </cell>
          <cell r="I4">
            <v>0</v>
          </cell>
          <cell r="J4">
            <v>619</v>
          </cell>
          <cell r="K4">
            <v>603</v>
          </cell>
          <cell r="L4">
            <v>390</v>
          </cell>
          <cell r="M4">
            <v>3486</v>
          </cell>
          <cell r="S4">
            <v>147</v>
          </cell>
          <cell r="T4">
            <v>141</v>
          </cell>
          <cell r="U4">
            <v>102</v>
          </cell>
          <cell r="V4">
            <v>996</v>
          </cell>
          <cell r="AB4">
            <v>1325</v>
          </cell>
          <cell r="AC4">
            <v>1307</v>
          </cell>
          <cell r="AD4">
            <v>699</v>
          </cell>
          <cell r="AE4">
            <v>178</v>
          </cell>
          <cell r="AF4">
            <v>7937</v>
          </cell>
          <cell r="AG4">
            <v>1045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 t="str">
            <v>из них:кишечные инфекции</v>
          </cell>
        </row>
        <row r="5">
          <cell r="A5" t="str">
            <v>002000022</v>
          </cell>
          <cell r="B5" t="str">
            <v>25</v>
          </cell>
          <cell r="C5" t="str">
            <v>1119</v>
          </cell>
          <cell r="D5" t="str">
            <v>0140000</v>
          </cell>
          <cell r="E5" t="str">
            <v>002000</v>
          </cell>
          <cell r="F5" t="str">
            <v>022</v>
          </cell>
          <cell r="G5">
            <v>0</v>
          </cell>
          <cell r="H5">
            <v>0</v>
          </cell>
          <cell r="I5">
            <v>0</v>
          </cell>
          <cell r="J5">
            <v>662</v>
          </cell>
          <cell r="M5">
            <v>18437</v>
          </cell>
          <cell r="N5">
            <v>3</v>
          </cell>
          <cell r="O5">
            <v>2</v>
          </cell>
          <cell r="S5">
            <v>78</v>
          </cell>
          <cell r="V5">
            <v>2730</v>
          </cell>
          <cell r="AB5">
            <v>4</v>
          </cell>
          <cell r="AF5">
            <v>461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 t="str">
            <v>туберкулез органов дыхани</v>
          </cell>
        </row>
        <row r="6">
          <cell r="A6" t="str">
            <v>002000023</v>
          </cell>
          <cell r="B6" t="str">
            <v>25</v>
          </cell>
          <cell r="C6" t="str">
            <v>1119</v>
          </cell>
          <cell r="D6" t="str">
            <v>0140000</v>
          </cell>
          <cell r="E6" t="str">
            <v>002000</v>
          </cell>
          <cell r="F6" t="str">
            <v>023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1</v>
          </cell>
          <cell r="M6">
            <v>15</v>
          </cell>
          <cell r="AB6">
            <v>3</v>
          </cell>
          <cell r="AC6">
            <v>3</v>
          </cell>
          <cell r="AD6">
            <v>1</v>
          </cell>
          <cell r="AF6">
            <v>35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 t="str">
            <v>менингококковая инфекция</v>
          </cell>
        </row>
        <row r="7">
          <cell r="A7" t="str">
            <v>002000024</v>
          </cell>
          <cell r="B7" t="str">
            <v>25</v>
          </cell>
          <cell r="C7" t="str">
            <v>1119</v>
          </cell>
          <cell r="D7" t="str">
            <v>0140000</v>
          </cell>
          <cell r="E7" t="str">
            <v>002000</v>
          </cell>
          <cell r="F7" t="str">
            <v>024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1</v>
          </cell>
          <cell r="L7">
            <v>1</v>
          </cell>
          <cell r="M7">
            <v>12</v>
          </cell>
          <cell r="N7">
            <v>1</v>
          </cell>
          <cell r="O7">
            <v>1</v>
          </cell>
          <cell r="AB7">
            <v>1</v>
          </cell>
          <cell r="AC7">
            <v>1</v>
          </cell>
          <cell r="AD7">
            <v>1</v>
          </cell>
          <cell r="AF7">
            <v>16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 t="str">
            <v>сепсис</v>
          </cell>
        </row>
        <row r="8">
          <cell r="A8" t="str">
            <v>002000025</v>
          </cell>
          <cell r="B8" t="str">
            <v>25</v>
          </cell>
          <cell r="C8" t="str">
            <v>1119</v>
          </cell>
          <cell r="D8" t="str">
            <v>0140000</v>
          </cell>
          <cell r="E8" t="str">
            <v>002000</v>
          </cell>
          <cell r="F8" t="str">
            <v>025</v>
          </cell>
          <cell r="G8">
            <v>0</v>
          </cell>
          <cell r="H8">
            <v>0</v>
          </cell>
          <cell r="I8">
            <v>0</v>
          </cell>
          <cell r="J8">
            <v>22</v>
          </cell>
          <cell r="M8">
            <v>482</v>
          </cell>
          <cell r="S8">
            <v>5</v>
          </cell>
          <cell r="V8">
            <v>120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 t="str">
            <v>инфекции,перед.преимущест</v>
          </cell>
        </row>
        <row r="9">
          <cell r="A9" t="str">
            <v>002000026</v>
          </cell>
          <cell r="B9" t="str">
            <v>25</v>
          </cell>
          <cell r="C9" t="str">
            <v>1119</v>
          </cell>
          <cell r="D9" t="str">
            <v>0140000</v>
          </cell>
          <cell r="E9" t="str">
            <v>002000</v>
          </cell>
          <cell r="F9" t="str">
            <v>026</v>
          </cell>
          <cell r="G9">
            <v>0</v>
          </cell>
          <cell r="H9">
            <v>0</v>
          </cell>
          <cell r="I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>острый полиомиелит</v>
          </cell>
        </row>
        <row r="10">
          <cell r="A10" t="str">
            <v>002000027</v>
          </cell>
          <cell r="B10" t="str">
            <v>25</v>
          </cell>
          <cell r="C10" t="str">
            <v>1119</v>
          </cell>
          <cell r="D10" t="str">
            <v>0140000</v>
          </cell>
          <cell r="E10" t="str">
            <v>002000</v>
          </cell>
          <cell r="F10" t="str">
            <v>027</v>
          </cell>
          <cell r="G10">
            <v>0</v>
          </cell>
          <cell r="H10">
            <v>0</v>
          </cell>
          <cell r="I10">
            <v>0</v>
          </cell>
          <cell r="J10">
            <v>511</v>
          </cell>
          <cell r="K10">
            <v>506</v>
          </cell>
          <cell r="L10">
            <v>8</v>
          </cell>
          <cell r="M10">
            <v>3934</v>
          </cell>
          <cell r="N10">
            <v>4</v>
          </cell>
          <cell r="O10">
            <v>3</v>
          </cell>
          <cell r="S10">
            <v>200</v>
          </cell>
          <cell r="T10">
            <v>199</v>
          </cell>
          <cell r="U10">
            <v>1</v>
          </cell>
          <cell r="V10">
            <v>1518</v>
          </cell>
          <cell r="W10">
            <v>1</v>
          </cell>
          <cell r="AB10">
            <v>2</v>
          </cell>
          <cell r="AC10">
            <v>2</v>
          </cell>
          <cell r="AF10">
            <v>13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 t="str">
            <v>вирусный гепатит</v>
          </cell>
        </row>
        <row r="11">
          <cell r="A11" t="str">
            <v>002000028</v>
          </cell>
          <cell r="B11" t="str">
            <v>25</v>
          </cell>
          <cell r="C11" t="str">
            <v>1119</v>
          </cell>
          <cell r="D11" t="str">
            <v>0140000</v>
          </cell>
          <cell r="E11" t="str">
            <v>002000</v>
          </cell>
          <cell r="F11" t="str">
            <v>028</v>
          </cell>
          <cell r="G11">
            <v>0</v>
          </cell>
          <cell r="H11">
            <v>0</v>
          </cell>
          <cell r="I11">
            <v>0</v>
          </cell>
          <cell r="J11">
            <v>189</v>
          </cell>
          <cell r="K11">
            <v>187</v>
          </cell>
          <cell r="L11">
            <v>41</v>
          </cell>
          <cell r="M11">
            <v>2222</v>
          </cell>
          <cell r="N11">
            <v>18</v>
          </cell>
          <cell r="O11">
            <v>16</v>
          </cell>
          <cell r="S11">
            <v>1</v>
          </cell>
          <cell r="T11">
            <v>1</v>
          </cell>
          <cell r="V11">
            <v>7</v>
          </cell>
          <cell r="W11">
            <v>1</v>
          </cell>
          <cell r="X11">
            <v>1</v>
          </cell>
          <cell r="AB11">
            <v>1</v>
          </cell>
          <cell r="AC11">
            <v>1</v>
          </cell>
          <cell r="AF11">
            <v>19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 t="str">
            <v>болезнь,вызванная ВИЧ</v>
          </cell>
        </row>
        <row r="12">
          <cell r="A12" t="str">
            <v>002000030</v>
          </cell>
          <cell r="B12" t="str">
            <v>25</v>
          </cell>
          <cell r="C12" t="str">
            <v>1119</v>
          </cell>
          <cell r="D12" t="str">
            <v>0140000</v>
          </cell>
          <cell r="E12" t="str">
            <v>002000</v>
          </cell>
          <cell r="F12" t="str">
            <v>030</v>
          </cell>
          <cell r="G12">
            <v>0</v>
          </cell>
          <cell r="H12">
            <v>0</v>
          </cell>
          <cell r="I12">
            <v>0</v>
          </cell>
          <cell r="J12">
            <v>7995</v>
          </cell>
          <cell r="K12">
            <v>30</v>
          </cell>
          <cell r="L12">
            <v>13</v>
          </cell>
          <cell r="M12">
            <v>72713</v>
          </cell>
          <cell r="N12">
            <v>109</v>
          </cell>
          <cell r="O12">
            <v>69</v>
          </cell>
          <cell r="P12">
            <v>12</v>
          </cell>
          <cell r="Q12">
            <v>1</v>
          </cell>
          <cell r="S12">
            <v>4815</v>
          </cell>
          <cell r="T12">
            <v>16</v>
          </cell>
          <cell r="U12">
            <v>7</v>
          </cell>
          <cell r="V12">
            <v>47181</v>
          </cell>
          <cell r="W12">
            <v>72</v>
          </cell>
          <cell r="X12">
            <v>46</v>
          </cell>
          <cell r="Y12">
            <v>9</v>
          </cell>
          <cell r="Z12">
            <v>1</v>
          </cell>
          <cell r="AB12">
            <v>276</v>
          </cell>
          <cell r="AC12">
            <v>58</v>
          </cell>
          <cell r="AD12">
            <v>3</v>
          </cell>
          <cell r="AE12">
            <v>5</v>
          </cell>
          <cell r="AF12">
            <v>1714</v>
          </cell>
          <cell r="AG12">
            <v>35</v>
          </cell>
          <cell r="AH12">
            <v>2</v>
          </cell>
          <cell r="AI12">
            <v>1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 t="str">
            <v>новообразования</v>
          </cell>
        </row>
        <row r="13">
          <cell r="A13" t="str">
            <v>002000031</v>
          </cell>
          <cell r="B13" t="str">
            <v>25</v>
          </cell>
          <cell r="C13" t="str">
            <v>1119</v>
          </cell>
          <cell r="D13" t="str">
            <v>0140000</v>
          </cell>
          <cell r="E13" t="str">
            <v>002000</v>
          </cell>
          <cell r="F13" t="str">
            <v>031</v>
          </cell>
          <cell r="G13">
            <v>0</v>
          </cell>
          <cell r="H13">
            <v>0</v>
          </cell>
          <cell r="I13">
            <v>0</v>
          </cell>
          <cell r="J13">
            <v>7079</v>
          </cell>
          <cell r="K13">
            <v>5</v>
          </cell>
          <cell r="L13">
            <v>3</v>
          </cell>
          <cell r="M13">
            <v>65755</v>
          </cell>
          <cell r="N13">
            <v>99</v>
          </cell>
          <cell r="O13">
            <v>62</v>
          </cell>
          <cell r="P13">
            <v>11</v>
          </cell>
          <cell r="Q13">
            <v>1</v>
          </cell>
          <cell r="S13">
            <v>4295</v>
          </cell>
          <cell r="T13">
            <v>3</v>
          </cell>
          <cell r="U13">
            <v>1</v>
          </cell>
          <cell r="V13">
            <v>43565</v>
          </cell>
          <cell r="W13">
            <v>65</v>
          </cell>
          <cell r="X13">
            <v>42</v>
          </cell>
          <cell r="Y13">
            <v>8</v>
          </cell>
          <cell r="Z13">
            <v>1</v>
          </cell>
          <cell r="AB13">
            <v>71</v>
          </cell>
          <cell r="AC13">
            <v>40</v>
          </cell>
          <cell r="AD13">
            <v>3</v>
          </cell>
          <cell r="AF13">
            <v>837</v>
          </cell>
          <cell r="AH13">
            <v>1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 t="str">
            <v>в т.ч. злокач.новообразов</v>
          </cell>
        </row>
        <row r="14">
          <cell r="A14" t="str">
            <v>002000212</v>
          </cell>
          <cell r="B14" t="str">
            <v>25</v>
          </cell>
          <cell r="C14" t="str">
            <v>1119</v>
          </cell>
          <cell r="D14" t="str">
            <v>0140000</v>
          </cell>
          <cell r="E14" t="str">
            <v>002000</v>
          </cell>
          <cell r="F14" t="str">
            <v>212</v>
          </cell>
          <cell r="G14">
            <v>0</v>
          </cell>
          <cell r="H14">
            <v>0</v>
          </cell>
          <cell r="I14">
            <v>0</v>
          </cell>
          <cell r="J14">
            <v>763</v>
          </cell>
          <cell r="M14">
            <v>7541</v>
          </cell>
          <cell r="N14">
            <v>5</v>
          </cell>
          <cell r="S14">
            <v>438</v>
          </cell>
          <cell r="V14">
            <v>4960</v>
          </cell>
          <cell r="W14">
            <v>3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 t="str">
            <v>из них злок.новообр.модоч</v>
          </cell>
        </row>
        <row r="15">
          <cell r="A15" t="str">
            <v>002000213</v>
          </cell>
          <cell r="B15" t="str">
            <v>25</v>
          </cell>
          <cell r="C15" t="str">
            <v>1119</v>
          </cell>
          <cell r="D15" t="str">
            <v>0140000</v>
          </cell>
          <cell r="E15" t="str">
            <v>002000</v>
          </cell>
          <cell r="F15" t="str">
            <v>213</v>
          </cell>
          <cell r="G15">
            <v>0</v>
          </cell>
          <cell r="H15">
            <v>0</v>
          </cell>
          <cell r="I15">
            <v>0</v>
          </cell>
          <cell r="J15">
            <v>12</v>
          </cell>
          <cell r="M15">
            <v>197</v>
          </cell>
          <cell r="N15">
            <v>1</v>
          </cell>
          <cell r="O15">
            <v>1</v>
          </cell>
          <cell r="P15">
            <v>1</v>
          </cell>
          <cell r="S15">
            <v>4</v>
          </cell>
          <cell r="V15">
            <v>86</v>
          </cell>
          <cell r="W15">
            <v>1</v>
          </cell>
          <cell r="X15">
            <v>1</v>
          </cell>
          <cell r="Y15">
            <v>1</v>
          </cell>
          <cell r="AB15">
            <v>1</v>
          </cell>
          <cell r="AC15">
            <v>1</v>
          </cell>
          <cell r="AD15">
            <v>1</v>
          </cell>
          <cell r="AF15">
            <v>4</v>
          </cell>
          <cell r="AH15">
            <v>1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 t="str">
            <v>злок.новообр.глаза,голов.</v>
          </cell>
        </row>
        <row r="16">
          <cell r="A16" t="str">
            <v>002000214</v>
          </cell>
          <cell r="B16" t="str">
            <v>25</v>
          </cell>
          <cell r="C16" t="str">
            <v>1119</v>
          </cell>
          <cell r="D16" t="str">
            <v>0140000</v>
          </cell>
          <cell r="E16" t="str">
            <v>002000</v>
          </cell>
          <cell r="F16" t="str">
            <v>214</v>
          </cell>
          <cell r="G16">
            <v>0</v>
          </cell>
          <cell r="H16">
            <v>0</v>
          </cell>
          <cell r="I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>злок.новообр.сетчатки</v>
          </cell>
        </row>
        <row r="17">
          <cell r="A17" t="str">
            <v>002000311</v>
          </cell>
          <cell r="B17" t="str">
            <v>25</v>
          </cell>
          <cell r="C17" t="str">
            <v>1119</v>
          </cell>
          <cell r="D17" t="str">
            <v>0140000</v>
          </cell>
          <cell r="E17" t="str">
            <v>002000</v>
          </cell>
          <cell r="F17" t="str">
            <v>311</v>
          </cell>
          <cell r="G17">
            <v>0</v>
          </cell>
          <cell r="H17">
            <v>0</v>
          </cell>
          <cell r="I17">
            <v>0</v>
          </cell>
          <cell r="J17">
            <v>27</v>
          </cell>
          <cell r="M17">
            <v>306</v>
          </cell>
          <cell r="N17">
            <v>2</v>
          </cell>
          <cell r="O17">
            <v>1</v>
          </cell>
          <cell r="S17">
            <v>14</v>
          </cell>
          <cell r="V17">
            <v>159</v>
          </cell>
          <cell r="W17">
            <v>2</v>
          </cell>
          <cell r="X17">
            <v>1</v>
          </cell>
          <cell r="AB17">
            <v>59</v>
          </cell>
          <cell r="AC17">
            <v>35</v>
          </cell>
          <cell r="AD17">
            <v>1</v>
          </cell>
          <cell r="AF17">
            <v>765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 t="str">
            <v>из них злок.новообр.лимфо</v>
          </cell>
        </row>
        <row r="18">
          <cell r="A18" t="str">
            <v>002000215</v>
          </cell>
          <cell r="B18" t="str">
            <v>25</v>
          </cell>
          <cell r="C18" t="str">
            <v>1119</v>
          </cell>
          <cell r="D18" t="str">
            <v>0140000</v>
          </cell>
          <cell r="E18" t="str">
            <v>002000</v>
          </cell>
          <cell r="F18" t="str">
            <v>215</v>
          </cell>
          <cell r="G18">
            <v>0</v>
          </cell>
          <cell r="H18">
            <v>0</v>
          </cell>
          <cell r="I18">
            <v>0</v>
          </cell>
          <cell r="AB18">
            <v>17</v>
          </cell>
          <cell r="AC18">
            <v>15</v>
          </cell>
          <cell r="AF18">
            <v>311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 t="str">
            <v>из них:лимфома Ходжкина</v>
          </cell>
        </row>
        <row r="19">
          <cell r="A19" t="str">
            <v>002000300</v>
          </cell>
          <cell r="B19" t="str">
            <v>25</v>
          </cell>
          <cell r="C19" t="str">
            <v>1119</v>
          </cell>
          <cell r="D19" t="str">
            <v>0140000</v>
          </cell>
          <cell r="E19" t="str">
            <v>002000</v>
          </cell>
          <cell r="F19" t="str">
            <v>300</v>
          </cell>
          <cell r="G19">
            <v>0</v>
          </cell>
          <cell r="H19">
            <v>0</v>
          </cell>
          <cell r="I19">
            <v>0</v>
          </cell>
          <cell r="J19">
            <v>2</v>
          </cell>
          <cell r="M19">
            <v>39</v>
          </cell>
          <cell r="N19">
            <v>1</v>
          </cell>
          <cell r="O19">
            <v>1</v>
          </cell>
          <cell r="S19">
            <v>1</v>
          </cell>
          <cell r="V19">
            <v>33</v>
          </cell>
          <cell r="W19">
            <v>1</v>
          </cell>
          <cell r="X19">
            <v>1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 t="str">
            <v>из них фолликулярная лимф</v>
          </cell>
        </row>
        <row r="20">
          <cell r="A20" t="str">
            <v>002000301</v>
          </cell>
          <cell r="B20" t="str">
            <v>25</v>
          </cell>
          <cell r="C20" t="str">
            <v>1119</v>
          </cell>
          <cell r="D20" t="str">
            <v>0140000</v>
          </cell>
          <cell r="E20" t="str">
            <v>002000</v>
          </cell>
          <cell r="F20" t="str">
            <v>301</v>
          </cell>
          <cell r="G20">
            <v>0</v>
          </cell>
          <cell r="H20">
            <v>0</v>
          </cell>
          <cell r="I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 t="str">
            <v>мелкоклет.(диффузная)нефо</v>
          </cell>
        </row>
        <row r="21">
          <cell r="A21" t="str">
            <v>002000302</v>
          </cell>
          <cell r="B21" t="str">
            <v>25</v>
          </cell>
          <cell r="C21" t="str">
            <v>1119</v>
          </cell>
          <cell r="D21" t="str">
            <v>0140000</v>
          </cell>
          <cell r="E21" t="str">
            <v>002000</v>
          </cell>
          <cell r="F21" t="str">
            <v>302</v>
          </cell>
          <cell r="G21">
            <v>0</v>
          </cell>
          <cell r="H21">
            <v>0</v>
          </cell>
          <cell r="I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 t="str">
            <v>мелкоклет.с расщеп.ядрами</v>
          </cell>
        </row>
        <row r="22">
          <cell r="A22" t="str">
            <v>002000303</v>
          </cell>
          <cell r="B22" t="str">
            <v>25</v>
          </cell>
          <cell r="C22" t="str">
            <v>1119</v>
          </cell>
          <cell r="D22" t="str">
            <v>0140000</v>
          </cell>
          <cell r="E22" t="str">
            <v>002000</v>
          </cell>
          <cell r="F22" t="str">
            <v>303</v>
          </cell>
          <cell r="G22">
            <v>0</v>
          </cell>
          <cell r="H22">
            <v>0</v>
          </cell>
          <cell r="I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 t="str">
            <v>крупноклеточная(диффузная</v>
          </cell>
        </row>
        <row r="23">
          <cell r="A23" t="str">
            <v>002000304</v>
          </cell>
          <cell r="B23" t="str">
            <v>25</v>
          </cell>
          <cell r="C23" t="str">
            <v>1119</v>
          </cell>
          <cell r="D23" t="str">
            <v>0140000</v>
          </cell>
          <cell r="E23" t="str">
            <v>002000</v>
          </cell>
          <cell r="F23" t="str">
            <v>304</v>
          </cell>
          <cell r="G23">
            <v>0</v>
          </cell>
          <cell r="H23">
            <v>0</v>
          </cell>
          <cell r="I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 t="str">
            <v>др.типы диффузных нефолли</v>
          </cell>
        </row>
        <row r="24">
          <cell r="A24" t="str">
            <v>002000305</v>
          </cell>
          <cell r="B24" t="str">
            <v>25</v>
          </cell>
          <cell r="C24" t="str">
            <v>1119</v>
          </cell>
          <cell r="D24" t="str">
            <v>0140000</v>
          </cell>
          <cell r="E24" t="str">
            <v>002000</v>
          </cell>
          <cell r="F24" t="str">
            <v>305</v>
          </cell>
          <cell r="G24">
            <v>0</v>
          </cell>
          <cell r="H24">
            <v>0</v>
          </cell>
          <cell r="I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>диффузная нефолликулярная</v>
          </cell>
        </row>
        <row r="25">
          <cell r="A25" t="str">
            <v>002000306</v>
          </cell>
          <cell r="B25" t="str">
            <v>25</v>
          </cell>
          <cell r="C25" t="str">
            <v>1119</v>
          </cell>
          <cell r="D25" t="str">
            <v>0140000</v>
          </cell>
          <cell r="E25" t="str">
            <v>002000</v>
          </cell>
          <cell r="F25" t="str">
            <v>306</v>
          </cell>
          <cell r="G25">
            <v>0</v>
          </cell>
          <cell r="H25">
            <v>0</v>
          </cell>
          <cell r="I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 t="str">
            <v>зрелые T/NK - клеточные л</v>
          </cell>
        </row>
        <row r="26">
          <cell r="A26" t="str">
            <v>002000307</v>
          </cell>
          <cell r="B26" t="str">
            <v>25</v>
          </cell>
          <cell r="C26" t="str">
            <v>1119</v>
          </cell>
          <cell r="D26" t="str">
            <v>0140000</v>
          </cell>
          <cell r="E26" t="str">
            <v>002000</v>
          </cell>
          <cell r="F26" t="str">
            <v>307</v>
          </cell>
          <cell r="G26">
            <v>0</v>
          </cell>
          <cell r="H26">
            <v>0</v>
          </cell>
          <cell r="I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 t="str">
            <v>из них другие зрелые T/NK</v>
          </cell>
        </row>
        <row r="27">
          <cell r="A27" t="str">
            <v>002000308</v>
          </cell>
          <cell r="B27" t="str">
            <v>25</v>
          </cell>
          <cell r="C27" t="str">
            <v>1119</v>
          </cell>
          <cell r="D27" t="str">
            <v>0140000</v>
          </cell>
          <cell r="E27" t="str">
            <v>002000</v>
          </cell>
          <cell r="F27" t="str">
            <v>308</v>
          </cell>
          <cell r="G27">
            <v>0</v>
          </cell>
          <cell r="H27">
            <v>0</v>
          </cell>
          <cell r="I27">
            <v>0</v>
          </cell>
          <cell r="J27">
            <v>8</v>
          </cell>
          <cell r="M27">
            <v>68</v>
          </cell>
          <cell r="S27">
            <v>6</v>
          </cell>
          <cell r="V27">
            <v>46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 t="str">
            <v>др. и неуточненные типы н</v>
          </cell>
        </row>
        <row r="28">
          <cell r="A28" t="str">
            <v>002000309</v>
          </cell>
          <cell r="B28" t="str">
            <v>25</v>
          </cell>
          <cell r="C28" t="str">
            <v>1119</v>
          </cell>
          <cell r="D28" t="str">
            <v>0140000</v>
          </cell>
          <cell r="E28" t="str">
            <v>002000</v>
          </cell>
          <cell r="F28" t="str">
            <v>309</v>
          </cell>
          <cell r="G28">
            <v>0</v>
          </cell>
          <cell r="H28">
            <v>0</v>
          </cell>
          <cell r="I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 t="str">
            <v>макроглобулинемия Вальден</v>
          </cell>
        </row>
        <row r="29">
          <cell r="A29" t="str">
            <v>002000216</v>
          </cell>
          <cell r="B29" t="str">
            <v>25</v>
          </cell>
          <cell r="C29" t="str">
            <v>1119</v>
          </cell>
          <cell r="D29" t="str">
            <v>0140000</v>
          </cell>
          <cell r="E29" t="str">
            <v>002000</v>
          </cell>
          <cell r="F29" t="str">
            <v>216</v>
          </cell>
          <cell r="G29">
            <v>0</v>
          </cell>
          <cell r="H29">
            <v>0</v>
          </cell>
          <cell r="I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 t="str">
            <v>множественная миелома и з</v>
          </cell>
        </row>
        <row r="30">
          <cell r="A30" t="str">
            <v>002000310</v>
          </cell>
          <cell r="B30" t="str">
            <v>25</v>
          </cell>
          <cell r="C30" t="str">
            <v>1119</v>
          </cell>
          <cell r="D30" t="str">
            <v>0140000</v>
          </cell>
          <cell r="E30" t="str">
            <v>002000</v>
          </cell>
          <cell r="F30" t="str">
            <v>310</v>
          </cell>
          <cell r="G30">
            <v>0</v>
          </cell>
          <cell r="H30">
            <v>0</v>
          </cell>
          <cell r="I30">
            <v>0</v>
          </cell>
          <cell r="N30">
            <v>1</v>
          </cell>
          <cell r="W30">
            <v>1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 t="str">
            <v>хронический лимфоцитарный</v>
          </cell>
        </row>
        <row r="31">
          <cell r="A31" t="str">
            <v>002000371</v>
          </cell>
          <cell r="B31" t="str">
            <v>25</v>
          </cell>
          <cell r="C31" t="str">
            <v>1119</v>
          </cell>
          <cell r="D31" t="str">
            <v>0140000</v>
          </cell>
          <cell r="E31" t="str">
            <v>002000</v>
          </cell>
          <cell r="F31" t="str">
            <v>371</v>
          </cell>
          <cell r="G31">
            <v>0</v>
          </cell>
          <cell r="H31">
            <v>0</v>
          </cell>
          <cell r="I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 t="str">
            <v>хронический миелоидный ле</v>
          </cell>
        </row>
        <row r="32">
          <cell r="A32" t="str">
            <v>002000032</v>
          </cell>
          <cell r="B32" t="str">
            <v>25</v>
          </cell>
          <cell r="C32" t="str">
            <v>1119</v>
          </cell>
          <cell r="D32" t="str">
            <v>0140000</v>
          </cell>
          <cell r="E32" t="str">
            <v>002000</v>
          </cell>
          <cell r="F32" t="str">
            <v>032</v>
          </cell>
          <cell r="G32">
            <v>0</v>
          </cell>
          <cell r="H32">
            <v>0</v>
          </cell>
          <cell r="I32">
            <v>0</v>
          </cell>
          <cell r="J32">
            <v>705</v>
          </cell>
          <cell r="K32">
            <v>17</v>
          </cell>
          <cell r="L32">
            <v>9</v>
          </cell>
          <cell r="M32">
            <v>4694</v>
          </cell>
          <cell r="N32">
            <v>5</v>
          </cell>
          <cell r="O32">
            <v>4</v>
          </cell>
          <cell r="P32">
            <v>1</v>
          </cell>
          <cell r="S32">
            <v>368</v>
          </cell>
          <cell r="T32">
            <v>8</v>
          </cell>
          <cell r="U32">
            <v>6</v>
          </cell>
          <cell r="V32">
            <v>2555</v>
          </cell>
          <cell r="W32">
            <v>4</v>
          </cell>
          <cell r="X32">
            <v>3</v>
          </cell>
          <cell r="Y32">
            <v>1</v>
          </cell>
          <cell r="AB32">
            <v>193</v>
          </cell>
          <cell r="AC32">
            <v>13</v>
          </cell>
          <cell r="AE32">
            <v>3</v>
          </cell>
          <cell r="AF32">
            <v>810</v>
          </cell>
          <cell r="AG32">
            <v>20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 t="str">
            <v>доброкачественные новообр</v>
          </cell>
        </row>
        <row r="33">
          <cell r="A33" t="str">
            <v>002000321</v>
          </cell>
          <cell r="B33" t="str">
            <v>25</v>
          </cell>
          <cell r="C33" t="str">
            <v>1119</v>
          </cell>
          <cell r="D33" t="str">
            <v>0140000</v>
          </cell>
          <cell r="E33" t="str">
            <v>002000</v>
          </cell>
          <cell r="F33" t="str">
            <v>321</v>
          </cell>
          <cell r="G33">
            <v>0</v>
          </cell>
          <cell r="H33">
            <v>0</v>
          </cell>
          <cell r="I33">
            <v>0</v>
          </cell>
          <cell r="J33">
            <v>9</v>
          </cell>
          <cell r="K33">
            <v>4</v>
          </cell>
          <cell r="M33">
            <v>62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 t="str">
            <v>из них лейомиома матки</v>
          </cell>
        </row>
        <row r="34">
          <cell r="A34" t="str">
            <v>002000322</v>
          </cell>
          <cell r="B34" t="str">
            <v>25</v>
          </cell>
          <cell r="C34" t="str">
            <v>1119</v>
          </cell>
          <cell r="D34" t="str">
            <v>0140000</v>
          </cell>
          <cell r="E34" t="str">
            <v>002000</v>
          </cell>
          <cell r="F34" t="str">
            <v>322</v>
          </cell>
          <cell r="G34">
            <v>0</v>
          </cell>
          <cell r="H34">
            <v>0</v>
          </cell>
          <cell r="I34">
            <v>0</v>
          </cell>
          <cell r="J34">
            <v>11</v>
          </cell>
          <cell r="K34">
            <v>1</v>
          </cell>
          <cell r="M34">
            <v>122</v>
          </cell>
          <cell r="S34">
            <v>6</v>
          </cell>
          <cell r="V34">
            <v>68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 t="str">
            <v>доброкачественные новообр</v>
          </cell>
        </row>
        <row r="35">
          <cell r="A35" t="str">
            <v>002000040</v>
          </cell>
          <cell r="B35" t="str">
            <v>25</v>
          </cell>
          <cell r="C35" t="str">
            <v>1119</v>
          </cell>
          <cell r="D35" t="str">
            <v>0140000</v>
          </cell>
          <cell r="E35" t="str">
            <v>002000</v>
          </cell>
          <cell r="F35" t="str">
            <v>040</v>
          </cell>
          <cell r="G35">
            <v>0</v>
          </cell>
          <cell r="H35">
            <v>0</v>
          </cell>
          <cell r="I35">
            <v>0</v>
          </cell>
          <cell r="J35">
            <v>244</v>
          </cell>
          <cell r="K35">
            <v>69</v>
          </cell>
          <cell r="L35">
            <v>35</v>
          </cell>
          <cell r="M35">
            <v>1959</v>
          </cell>
          <cell r="S35">
            <v>140</v>
          </cell>
          <cell r="T35">
            <v>51</v>
          </cell>
          <cell r="U35">
            <v>26</v>
          </cell>
          <cell r="V35">
            <v>1136</v>
          </cell>
          <cell r="AB35">
            <v>100</v>
          </cell>
          <cell r="AC35">
            <v>65</v>
          </cell>
          <cell r="AD35">
            <v>3</v>
          </cell>
          <cell r="AE35">
            <v>14</v>
          </cell>
          <cell r="AF35">
            <v>1288</v>
          </cell>
          <cell r="AG35">
            <v>157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 t="str">
            <v>б-ни крови,кроветвор.орга</v>
          </cell>
        </row>
        <row r="36">
          <cell r="A36" t="str">
            <v>002000041</v>
          </cell>
          <cell r="B36" t="str">
            <v>25</v>
          </cell>
          <cell r="C36" t="str">
            <v>1119</v>
          </cell>
          <cell r="D36" t="str">
            <v>0140000</v>
          </cell>
          <cell r="E36" t="str">
            <v>002000</v>
          </cell>
          <cell r="F36" t="str">
            <v>041</v>
          </cell>
          <cell r="G36">
            <v>0</v>
          </cell>
          <cell r="H36">
            <v>0</v>
          </cell>
          <cell r="I36">
            <v>0</v>
          </cell>
          <cell r="J36">
            <v>156</v>
          </cell>
          <cell r="K36">
            <v>63</v>
          </cell>
          <cell r="L36">
            <v>32</v>
          </cell>
          <cell r="M36">
            <v>1253</v>
          </cell>
          <cell r="S36">
            <v>103</v>
          </cell>
          <cell r="T36">
            <v>47</v>
          </cell>
          <cell r="U36">
            <v>25</v>
          </cell>
          <cell r="V36">
            <v>856</v>
          </cell>
          <cell r="AB36">
            <v>52</v>
          </cell>
          <cell r="AC36">
            <v>33</v>
          </cell>
          <cell r="AD36">
            <v>1</v>
          </cell>
          <cell r="AE36">
            <v>8</v>
          </cell>
          <cell r="AF36">
            <v>633</v>
          </cell>
          <cell r="AG36">
            <v>63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 t="str">
            <v>из них:анемии</v>
          </cell>
        </row>
        <row r="37">
          <cell r="A37" t="str">
            <v>002000411</v>
          </cell>
          <cell r="B37" t="str">
            <v>25</v>
          </cell>
          <cell r="C37" t="str">
            <v>1119</v>
          </cell>
          <cell r="D37" t="str">
            <v>0140000</v>
          </cell>
          <cell r="E37" t="str">
            <v>002000</v>
          </cell>
          <cell r="F37" t="str">
            <v>411</v>
          </cell>
          <cell r="G37">
            <v>0</v>
          </cell>
          <cell r="H37">
            <v>0</v>
          </cell>
          <cell r="I37">
            <v>0</v>
          </cell>
          <cell r="J37">
            <v>5</v>
          </cell>
          <cell r="M37">
            <v>21</v>
          </cell>
          <cell r="S37">
            <v>5</v>
          </cell>
          <cell r="V37">
            <v>21</v>
          </cell>
          <cell r="AB37">
            <v>1</v>
          </cell>
          <cell r="AC37">
            <v>1</v>
          </cell>
          <cell r="AD37">
            <v>1</v>
          </cell>
          <cell r="AF37">
            <v>22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 t="str">
            <v>из них апластические анем</v>
          </cell>
        </row>
        <row r="38">
          <cell r="A38" t="str">
            <v>002000042</v>
          </cell>
          <cell r="B38" t="str">
            <v>25</v>
          </cell>
          <cell r="C38" t="str">
            <v>1119</v>
          </cell>
          <cell r="D38" t="str">
            <v>0140000</v>
          </cell>
          <cell r="E38" t="str">
            <v>002000</v>
          </cell>
          <cell r="F38" t="str">
            <v>042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3</v>
          </cell>
          <cell r="L38">
            <v>1</v>
          </cell>
          <cell r="M38">
            <v>24</v>
          </cell>
          <cell r="S38">
            <v>3</v>
          </cell>
          <cell r="T38">
            <v>3</v>
          </cell>
          <cell r="U38">
            <v>1</v>
          </cell>
          <cell r="V38">
            <v>24</v>
          </cell>
          <cell r="AB38">
            <v>33</v>
          </cell>
          <cell r="AC38">
            <v>25</v>
          </cell>
          <cell r="AD38">
            <v>2</v>
          </cell>
          <cell r="AF38">
            <v>471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 t="str">
            <v>нарушения свертываемости</v>
          </cell>
        </row>
        <row r="39">
          <cell r="A39" t="str">
            <v>002000421</v>
          </cell>
          <cell r="B39" t="str">
            <v>25</v>
          </cell>
          <cell r="C39" t="str">
            <v>1119</v>
          </cell>
          <cell r="D39" t="str">
            <v>0140000</v>
          </cell>
          <cell r="E39" t="str">
            <v>002000</v>
          </cell>
          <cell r="F39" t="str">
            <v>421</v>
          </cell>
          <cell r="G39">
            <v>0</v>
          </cell>
          <cell r="H39">
            <v>0</v>
          </cell>
          <cell r="I39">
            <v>0</v>
          </cell>
          <cell r="AB39">
            <v>4</v>
          </cell>
          <cell r="AC39">
            <v>2</v>
          </cell>
          <cell r="AD39">
            <v>1</v>
          </cell>
          <cell r="AF39">
            <v>35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 t="str">
            <v>из них гемофилия</v>
          </cell>
        </row>
        <row r="40">
          <cell r="A40" t="str">
            <v>002000043</v>
          </cell>
          <cell r="B40" t="str">
            <v>25</v>
          </cell>
          <cell r="C40" t="str">
            <v>1119</v>
          </cell>
          <cell r="D40" t="str">
            <v>0140000</v>
          </cell>
          <cell r="E40" t="str">
            <v>002000</v>
          </cell>
          <cell r="F40" t="str">
            <v>043</v>
          </cell>
          <cell r="G40">
            <v>0</v>
          </cell>
          <cell r="H40">
            <v>0</v>
          </cell>
          <cell r="I40">
            <v>0</v>
          </cell>
          <cell r="J40">
            <v>3</v>
          </cell>
          <cell r="M40">
            <v>45</v>
          </cell>
          <cell r="AB40">
            <v>4</v>
          </cell>
          <cell r="AC40">
            <v>2</v>
          </cell>
          <cell r="AE40">
            <v>2</v>
          </cell>
          <cell r="AF40">
            <v>70</v>
          </cell>
          <cell r="AG40">
            <v>46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 t="str">
            <v>отдельные нарушения,вовле</v>
          </cell>
        </row>
        <row r="41">
          <cell r="A41" t="str">
            <v>002000050</v>
          </cell>
          <cell r="B41" t="str">
            <v>25</v>
          </cell>
          <cell r="C41" t="str">
            <v>1119</v>
          </cell>
          <cell r="D41" t="str">
            <v>0140000</v>
          </cell>
          <cell r="E41" t="str">
            <v>002000</v>
          </cell>
          <cell r="F41" t="str">
            <v>050</v>
          </cell>
          <cell r="G41">
            <v>0</v>
          </cell>
          <cell r="H41">
            <v>0</v>
          </cell>
          <cell r="I41">
            <v>0</v>
          </cell>
          <cell r="J41">
            <v>574</v>
          </cell>
          <cell r="K41">
            <v>81</v>
          </cell>
          <cell r="L41">
            <v>60</v>
          </cell>
          <cell r="M41">
            <v>7550</v>
          </cell>
          <cell r="N41">
            <v>14</v>
          </cell>
          <cell r="O41">
            <v>6</v>
          </cell>
          <cell r="P41">
            <v>2</v>
          </cell>
          <cell r="Q41">
            <v>1</v>
          </cell>
          <cell r="S41">
            <v>398</v>
          </cell>
          <cell r="T41">
            <v>53</v>
          </cell>
          <cell r="U41">
            <v>40</v>
          </cell>
          <cell r="V41">
            <v>5820</v>
          </cell>
          <cell r="W41">
            <v>11</v>
          </cell>
          <cell r="X41">
            <v>6</v>
          </cell>
          <cell r="Y41">
            <v>2</v>
          </cell>
          <cell r="AB41">
            <v>284</v>
          </cell>
          <cell r="AC41">
            <v>114</v>
          </cell>
          <cell r="AD41">
            <v>19</v>
          </cell>
          <cell r="AE41">
            <v>32</v>
          </cell>
          <cell r="AF41">
            <v>3446</v>
          </cell>
          <cell r="AG41">
            <v>241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 t="str">
            <v>б-ни эндокринной системы,</v>
          </cell>
        </row>
        <row r="42">
          <cell r="A42" t="str">
            <v>002000051</v>
          </cell>
          <cell r="B42" t="str">
            <v>25</v>
          </cell>
          <cell r="C42" t="str">
            <v>1119</v>
          </cell>
          <cell r="D42" t="str">
            <v>0140000</v>
          </cell>
          <cell r="E42" t="str">
            <v>002000</v>
          </cell>
          <cell r="F42" t="str">
            <v>051</v>
          </cell>
          <cell r="G42">
            <v>0</v>
          </cell>
          <cell r="H42">
            <v>0</v>
          </cell>
          <cell r="I42">
            <v>0</v>
          </cell>
          <cell r="AB42">
            <v>4</v>
          </cell>
          <cell r="AC42">
            <v>1</v>
          </cell>
          <cell r="AE42">
            <v>1</v>
          </cell>
          <cell r="AF42">
            <v>30</v>
          </cell>
          <cell r="AG42">
            <v>7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 t="str">
            <v>из них б-ни щитов.железы,</v>
          </cell>
        </row>
        <row r="43">
          <cell r="A43" t="str">
            <v>002000052</v>
          </cell>
          <cell r="B43" t="str">
            <v>25</v>
          </cell>
          <cell r="C43" t="str">
            <v>1119</v>
          </cell>
          <cell r="D43" t="str">
            <v>0140000</v>
          </cell>
          <cell r="E43" t="str">
            <v>002000</v>
          </cell>
          <cell r="F43" t="str">
            <v>052</v>
          </cell>
          <cell r="G43">
            <v>0</v>
          </cell>
          <cell r="H43">
            <v>0</v>
          </cell>
          <cell r="I43">
            <v>0</v>
          </cell>
          <cell r="J43">
            <v>34</v>
          </cell>
          <cell r="M43">
            <v>269</v>
          </cell>
          <cell r="S43">
            <v>17</v>
          </cell>
          <cell r="V43">
            <v>136</v>
          </cell>
          <cell r="AB43">
            <v>10</v>
          </cell>
          <cell r="AC43">
            <v>8</v>
          </cell>
          <cell r="AF43">
            <v>125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 t="str">
            <v>тиреотоксикоз(гипертиреоз</v>
          </cell>
        </row>
        <row r="44">
          <cell r="A44" t="str">
            <v>002000053</v>
          </cell>
          <cell r="B44" t="str">
            <v>25</v>
          </cell>
          <cell r="C44" t="str">
            <v>1119</v>
          </cell>
          <cell r="D44" t="str">
            <v>0140000</v>
          </cell>
          <cell r="E44" t="str">
            <v>002000</v>
          </cell>
          <cell r="F44" t="str">
            <v>053</v>
          </cell>
          <cell r="G44">
            <v>0</v>
          </cell>
          <cell r="H44">
            <v>0</v>
          </cell>
          <cell r="I44">
            <v>0</v>
          </cell>
          <cell r="J44">
            <v>2</v>
          </cell>
          <cell r="M44">
            <v>16</v>
          </cell>
          <cell r="S44">
            <v>1</v>
          </cell>
          <cell r="V44">
            <v>8</v>
          </cell>
          <cell r="AB44">
            <v>9</v>
          </cell>
          <cell r="AC44">
            <v>4</v>
          </cell>
          <cell r="AF44">
            <v>89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 t="str">
            <v>тиреоидит</v>
          </cell>
        </row>
        <row r="45">
          <cell r="A45" t="str">
            <v>002000054</v>
          </cell>
          <cell r="B45" t="str">
            <v>25</v>
          </cell>
          <cell r="C45" t="str">
            <v>1119</v>
          </cell>
          <cell r="D45" t="str">
            <v>0140000</v>
          </cell>
          <cell r="E45" t="str">
            <v>002000</v>
          </cell>
          <cell r="F45" t="str">
            <v>054</v>
          </cell>
          <cell r="G45">
            <v>0</v>
          </cell>
          <cell r="H45">
            <v>0</v>
          </cell>
          <cell r="I45">
            <v>0</v>
          </cell>
          <cell r="J45">
            <v>435</v>
          </cell>
          <cell r="K45">
            <v>79</v>
          </cell>
          <cell r="L45">
            <v>59</v>
          </cell>
          <cell r="M45">
            <v>6431</v>
          </cell>
          <cell r="N45">
            <v>13</v>
          </cell>
          <cell r="O45">
            <v>6</v>
          </cell>
          <cell r="P45">
            <v>2</v>
          </cell>
          <cell r="Q45">
            <v>1</v>
          </cell>
          <cell r="S45">
            <v>332</v>
          </cell>
          <cell r="T45">
            <v>52</v>
          </cell>
          <cell r="U45">
            <v>40</v>
          </cell>
          <cell r="V45">
            <v>5246</v>
          </cell>
          <cell r="W45">
            <v>11</v>
          </cell>
          <cell r="X45">
            <v>6</v>
          </cell>
          <cell r="Y45">
            <v>2</v>
          </cell>
          <cell r="AB45">
            <v>185</v>
          </cell>
          <cell r="AC45">
            <v>61</v>
          </cell>
          <cell r="AD45">
            <v>18</v>
          </cell>
          <cell r="AF45">
            <v>2538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 t="str">
            <v>сахарный диабет</v>
          </cell>
        </row>
        <row r="46">
          <cell r="A46" t="str">
            <v>002000541</v>
          </cell>
          <cell r="B46" t="str">
            <v>25</v>
          </cell>
          <cell r="C46" t="str">
            <v>1119</v>
          </cell>
          <cell r="D46" t="str">
            <v>0140000</v>
          </cell>
          <cell r="E46" t="str">
            <v>002000</v>
          </cell>
          <cell r="F46" t="str">
            <v>541</v>
          </cell>
          <cell r="G46">
            <v>0</v>
          </cell>
          <cell r="H46">
            <v>0</v>
          </cell>
          <cell r="I46">
            <v>0</v>
          </cell>
          <cell r="J46">
            <v>126</v>
          </cell>
          <cell r="K46">
            <v>28</v>
          </cell>
          <cell r="L46">
            <v>20</v>
          </cell>
          <cell r="M46">
            <v>1707</v>
          </cell>
          <cell r="N46">
            <v>4</v>
          </cell>
          <cell r="O46">
            <v>2</v>
          </cell>
          <cell r="Q46">
            <v>1</v>
          </cell>
          <cell r="S46">
            <v>91</v>
          </cell>
          <cell r="T46">
            <v>18</v>
          </cell>
          <cell r="U46">
            <v>14</v>
          </cell>
          <cell r="V46">
            <v>1345</v>
          </cell>
          <cell r="W46">
            <v>2</v>
          </cell>
          <cell r="X46">
            <v>2</v>
          </cell>
          <cell r="AB46">
            <v>178</v>
          </cell>
          <cell r="AC46">
            <v>60</v>
          </cell>
          <cell r="AD46">
            <v>18</v>
          </cell>
          <cell r="AF46">
            <v>2475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 t="str">
            <v>из него:сахарный диабет 1</v>
          </cell>
        </row>
        <row r="47">
          <cell r="A47" t="str">
            <v>002000542</v>
          </cell>
          <cell r="B47" t="str">
            <v>25</v>
          </cell>
          <cell r="C47" t="str">
            <v>1119</v>
          </cell>
          <cell r="D47" t="str">
            <v>0140000</v>
          </cell>
          <cell r="E47" t="str">
            <v>002000</v>
          </cell>
          <cell r="F47" t="str">
            <v>542</v>
          </cell>
          <cell r="G47">
            <v>0</v>
          </cell>
          <cell r="H47">
            <v>0</v>
          </cell>
          <cell r="I47">
            <v>0</v>
          </cell>
          <cell r="J47">
            <v>298</v>
          </cell>
          <cell r="K47">
            <v>46</v>
          </cell>
          <cell r="L47">
            <v>35</v>
          </cell>
          <cell r="M47">
            <v>4638</v>
          </cell>
          <cell r="N47">
            <v>9</v>
          </cell>
          <cell r="O47">
            <v>4</v>
          </cell>
          <cell r="P47">
            <v>2</v>
          </cell>
          <cell r="S47">
            <v>239</v>
          </cell>
          <cell r="T47">
            <v>33</v>
          </cell>
          <cell r="U47">
            <v>25</v>
          </cell>
          <cell r="V47">
            <v>3885</v>
          </cell>
          <cell r="W47">
            <v>9</v>
          </cell>
          <cell r="X47">
            <v>4</v>
          </cell>
          <cell r="Y47">
            <v>2</v>
          </cell>
          <cell r="AB47">
            <v>1</v>
          </cell>
          <cell r="AF47">
            <v>11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 t="str">
            <v>сахарный диабет 2 типа</v>
          </cell>
        </row>
        <row r="48">
          <cell r="A48" t="str">
            <v>002000543</v>
          </cell>
          <cell r="B48" t="str">
            <v>25</v>
          </cell>
          <cell r="C48" t="str">
            <v>1119</v>
          </cell>
          <cell r="D48" t="str">
            <v>0140000</v>
          </cell>
          <cell r="E48" t="str">
            <v>002000</v>
          </cell>
          <cell r="F48" t="str">
            <v>543</v>
          </cell>
          <cell r="G48">
            <v>0</v>
          </cell>
          <cell r="H48">
            <v>0</v>
          </cell>
          <cell r="I48">
            <v>0</v>
          </cell>
          <cell r="J48">
            <v>2</v>
          </cell>
          <cell r="K48">
            <v>2</v>
          </cell>
          <cell r="L48">
            <v>2</v>
          </cell>
          <cell r="M48">
            <v>19</v>
          </cell>
          <cell r="N48">
            <v>1</v>
          </cell>
          <cell r="Q48">
            <v>1</v>
          </cell>
          <cell r="S48">
            <v>2</v>
          </cell>
          <cell r="T48">
            <v>2</v>
          </cell>
          <cell r="U48">
            <v>2</v>
          </cell>
          <cell r="V48">
            <v>19</v>
          </cell>
          <cell r="AB48">
            <v>2</v>
          </cell>
          <cell r="AF48">
            <v>26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 t="str">
            <v>из них с поражением почек</v>
          </cell>
        </row>
        <row r="49">
          <cell r="A49" t="str">
            <v>002000544</v>
          </cell>
          <cell r="B49" t="str">
            <v>25</v>
          </cell>
          <cell r="C49" t="str">
            <v>1119</v>
          </cell>
          <cell r="D49" t="str">
            <v>0140000</v>
          </cell>
          <cell r="E49" t="str">
            <v>002000</v>
          </cell>
          <cell r="F49" t="str">
            <v>544</v>
          </cell>
          <cell r="G49">
            <v>0</v>
          </cell>
          <cell r="H49">
            <v>0</v>
          </cell>
          <cell r="I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 t="str">
            <v>из них с поражением глаз</v>
          </cell>
        </row>
        <row r="50">
          <cell r="A50" t="str">
            <v>002000055</v>
          </cell>
          <cell r="B50" t="str">
            <v>25</v>
          </cell>
          <cell r="C50" t="str">
            <v>1119</v>
          </cell>
          <cell r="D50" t="str">
            <v>0140000</v>
          </cell>
          <cell r="E50" t="str">
            <v>002000</v>
          </cell>
          <cell r="F50" t="str">
            <v>055</v>
          </cell>
          <cell r="G50">
            <v>0</v>
          </cell>
          <cell r="H50">
            <v>0</v>
          </cell>
          <cell r="I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 t="str">
            <v>гиперфункция гипофиза</v>
          </cell>
        </row>
        <row r="51">
          <cell r="A51" t="str">
            <v>002000056</v>
          </cell>
          <cell r="B51" t="str">
            <v>25</v>
          </cell>
          <cell r="C51" t="str">
            <v>1119</v>
          </cell>
          <cell r="D51" t="str">
            <v>0140000</v>
          </cell>
          <cell r="E51" t="str">
            <v>002000</v>
          </cell>
          <cell r="F51" t="str">
            <v>056</v>
          </cell>
          <cell r="G51">
            <v>0</v>
          </cell>
          <cell r="H51">
            <v>0</v>
          </cell>
          <cell r="I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 t="str">
            <v>гипопитуитаризм</v>
          </cell>
        </row>
        <row r="52">
          <cell r="A52" t="str">
            <v>002000057</v>
          </cell>
          <cell r="B52" t="str">
            <v>25</v>
          </cell>
          <cell r="C52" t="str">
            <v>1119</v>
          </cell>
          <cell r="D52" t="str">
            <v>0140000</v>
          </cell>
          <cell r="E52" t="str">
            <v>002000</v>
          </cell>
          <cell r="F52" t="str">
            <v>057</v>
          </cell>
          <cell r="G52">
            <v>0</v>
          </cell>
          <cell r="H52">
            <v>0</v>
          </cell>
          <cell r="I52">
            <v>0</v>
          </cell>
          <cell r="AB52">
            <v>1</v>
          </cell>
          <cell r="AF52">
            <v>9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 t="str">
            <v>несахарный диабет</v>
          </cell>
        </row>
        <row r="53">
          <cell r="A53" t="str">
            <v>002000058</v>
          </cell>
          <cell r="B53" t="str">
            <v>25</v>
          </cell>
          <cell r="C53" t="str">
            <v>1119</v>
          </cell>
          <cell r="D53" t="str">
            <v>0140000</v>
          </cell>
          <cell r="E53" t="str">
            <v>002000</v>
          </cell>
          <cell r="F53" t="str">
            <v>058</v>
          </cell>
          <cell r="G53">
            <v>0</v>
          </cell>
          <cell r="H53">
            <v>0</v>
          </cell>
          <cell r="I53">
            <v>0</v>
          </cell>
          <cell r="AB53">
            <v>3</v>
          </cell>
          <cell r="AC53">
            <v>2</v>
          </cell>
          <cell r="AE53">
            <v>2</v>
          </cell>
          <cell r="AF53">
            <v>35</v>
          </cell>
          <cell r="AG53">
            <v>15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 t="str">
            <v>адреногенитальные расстро</v>
          </cell>
        </row>
        <row r="54">
          <cell r="A54" t="str">
            <v>002000059</v>
          </cell>
          <cell r="B54" t="str">
            <v>25</v>
          </cell>
          <cell r="C54" t="str">
            <v>1119</v>
          </cell>
          <cell r="D54" t="str">
            <v>0140000</v>
          </cell>
          <cell r="E54" t="str">
            <v>002000</v>
          </cell>
          <cell r="F54" t="str">
            <v>059</v>
          </cell>
          <cell r="G54">
            <v>0</v>
          </cell>
          <cell r="H54">
            <v>0</v>
          </cell>
          <cell r="I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>дисфункция яичников</v>
          </cell>
        </row>
        <row r="55">
          <cell r="A55" t="str">
            <v>002000510</v>
          </cell>
          <cell r="B55" t="str">
            <v>25</v>
          </cell>
          <cell r="C55" t="str">
            <v>1119</v>
          </cell>
          <cell r="D55" t="str">
            <v>0140000</v>
          </cell>
          <cell r="E55" t="str">
            <v>002000</v>
          </cell>
          <cell r="F55" t="str">
            <v>510</v>
          </cell>
          <cell r="G55">
            <v>0</v>
          </cell>
          <cell r="H55">
            <v>0</v>
          </cell>
          <cell r="I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 t="str">
            <v>дисфункция яичек</v>
          </cell>
        </row>
        <row r="56">
          <cell r="A56" t="str">
            <v>002000511</v>
          </cell>
          <cell r="B56" t="str">
            <v>25</v>
          </cell>
          <cell r="C56" t="str">
            <v>1119</v>
          </cell>
          <cell r="D56" t="str">
            <v>0140000</v>
          </cell>
          <cell r="E56" t="str">
            <v>002000</v>
          </cell>
          <cell r="F56" t="str">
            <v>511</v>
          </cell>
          <cell r="G56">
            <v>0</v>
          </cell>
          <cell r="H56">
            <v>0</v>
          </cell>
          <cell r="I56">
            <v>0</v>
          </cell>
          <cell r="AB56">
            <v>13</v>
          </cell>
          <cell r="AC56">
            <v>2</v>
          </cell>
          <cell r="AF56">
            <v>127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 t="str">
            <v>ожирение</v>
          </cell>
        </row>
        <row r="57">
          <cell r="A57" t="str">
            <v>002000512</v>
          </cell>
          <cell r="B57" t="str">
            <v>25</v>
          </cell>
          <cell r="C57" t="str">
            <v>1119</v>
          </cell>
          <cell r="D57" t="str">
            <v>0140000</v>
          </cell>
          <cell r="E57" t="str">
            <v>002000</v>
          </cell>
          <cell r="F57" t="str">
            <v>512</v>
          </cell>
          <cell r="G57">
            <v>0</v>
          </cell>
          <cell r="H57">
            <v>0</v>
          </cell>
          <cell r="I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 t="str">
            <v>фенилкетонурия</v>
          </cell>
        </row>
        <row r="58">
          <cell r="A58" t="str">
            <v>002000513</v>
          </cell>
          <cell r="B58" t="str">
            <v>25</v>
          </cell>
          <cell r="C58" t="str">
            <v>1119</v>
          </cell>
          <cell r="D58" t="str">
            <v>0140000</v>
          </cell>
          <cell r="E58" t="str">
            <v>002000</v>
          </cell>
          <cell r="F58" t="str">
            <v>513</v>
          </cell>
          <cell r="G58">
            <v>0</v>
          </cell>
          <cell r="H58">
            <v>0</v>
          </cell>
          <cell r="I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 t="str">
            <v>нарущения обмена галактоз</v>
          </cell>
        </row>
        <row r="59">
          <cell r="A59" t="str">
            <v>002000514</v>
          </cell>
          <cell r="B59" t="str">
            <v>25</v>
          </cell>
          <cell r="C59" t="str">
            <v>1119</v>
          </cell>
          <cell r="D59" t="str">
            <v>0140000</v>
          </cell>
          <cell r="E59" t="str">
            <v>002000</v>
          </cell>
          <cell r="F59" t="str">
            <v>514</v>
          </cell>
          <cell r="G59">
            <v>0</v>
          </cell>
          <cell r="H59">
            <v>0</v>
          </cell>
          <cell r="I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 t="str">
            <v>болезнь Гоше</v>
          </cell>
        </row>
        <row r="60">
          <cell r="A60" t="str">
            <v>002000515</v>
          </cell>
          <cell r="B60" t="str">
            <v>25</v>
          </cell>
          <cell r="C60" t="str">
            <v>1119</v>
          </cell>
          <cell r="D60" t="str">
            <v>0140000</v>
          </cell>
          <cell r="E60" t="str">
            <v>002000</v>
          </cell>
          <cell r="F60" t="str">
            <v>515</v>
          </cell>
          <cell r="G60">
            <v>0</v>
          </cell>
          <cell r="H60">
            <v>0</v>
          </cell>
          <cell r="I60">
            <v>0</v>
          </cell>
          <cell r="AB60">
            <v>1</v>
          </cell>
          <cell r="AF60">
            <v>4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 t="str">
            <v>нарушения обмена гликозам</v>
          </cell>
        </row>
        <row r="61">
          <cell r="A61" t="str">
            <v>002000516</v>
          </cell>
          <cell r="B61" t="str">
            <v>25</v>
          </cell>
          <cell r="C61" t="str">
            <v>1119</v>
          </cell>
          <cell r="D61" t="str">
            <v>0140000</v>
          </cell>
          <cell r="E61" t="str">
            <v>002000</v>
          </cell>
          <cell r="F61" t="str">
            <v>516</v>
          </cell>
          <cell r="G61">
            <v>0</v>
          </cell>
          <cell r="H61">
            <v>0</v>
          </cell>
          <cell r="I61">
            <v>0</v>
          </cell>
          <cell r="AB61">
            <v>1</v>
          </cell>
          <cell r="AC61">
            <v>1</v>
          </cell>
          <cell r="AE61">
            <v>1</v>
          </cell>
          <cell r="AF61">
            <v>20</v>
          </cell>
          <cell r="AG61">
            <v>20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 t="str">
            <v>муковисцидоз</v>
          </cell>
        </row>
        <row r="62">
          <cell r="A62" t="str">
            <v>002000060</v>
          </cell>
          <cell r="B62" t="str">
            <v>25</v>
          </cell>
          <cell r="C62" t="str">
            <v>1119</v>
          </cell>
          <cell r="D62" t="str">
            <v>0140000</v>
          </cell>
          <cell r="E62" t="str">
            <v>002000</v>
          </cell>
          <cell r="F62" t="str">
            <v>060</v>
          </cell>
          <cell r="G62">
            <v>0</v>
          </cell>
          <cell r="H62">
            <v>0</v>
          </cell>
          <cell r="I62">
            <v>0</v>
          </cell>
          <cell r="J62">
            <v>2214</v>
          </cell>
          <cell r="K62">
            <v>1653</v>
          </cell>
          <cell r="L62">
            <v>469</v>
          </cell>
          <cell r="M62">
            <v>100346</v>
          </cell>
          <cell r="S62">
            <v>797</v>
          </cell>
          <cell r="T62">
            <v>629</v>
          </cell>
          <cell r="U62">
            <v>205</v>
          </cell>
          <cell r="V62">
            <v>40873</v>
          </cell>
          <cell r="AB62">
            <v>280</v>
          </cell>
          <cell r="AC62">
            <v>130</v>
          </cell>
          <cell r="AD62">
            <v>30</v>
          </cell>
          <cell r="AF62">
            <v>8512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 t="str">
            <v>психические расстройства</v>
          </cell>
        </row>
        <row r="63">
          <cell r="A63" t="str">
            <v>002000061</v>
          </cell>
          <cell r="B63" t="str">
            <v>25</v>
          </cell>
          <cell r="C63" t="str">
            <v>1119</v>
          </cell>
          <cell r="D63" t="str">
            <v>0140000</v>
          </cell>
          <cell r="E63" t="str">
            <v>002000</v>
          </cell>
          <cell r="F63" t="str">
            <v>061</v>
          </cell>
          <cell r="G63">
            <v>0</v>
          </cell>
          <cell r="H63">
            <v>0</v>
          </cell>
          <cell r="I63">
            <v>0</v>
          </cell>
          <cell r="J63">
            <v>204</v>
          </cell>
          <cell r="K63">
            <v>185</v>
          </cell>
          <cell r="L63">
            <v>89</v>
          </cell>
          <cell r="M63">
            <v>2667</v>
          </cell>
          <cell r="S63">
            <v>32</v>
          </cell>
          <cell r="T63">
            <v>24</v>
          </cell>
          <cell r="U63">
            <v>11</v>
          </cell>
          <cell r="V63">
            <v>657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 t="str">
            <v>из них псих.расст.и расст</v>
          </cell>
        </row>
        <row r="64">
          <cell r="A64" t="str">
            <v>002000070</v>
          </cell>
          <cell r="B64" t="str">
            <v>25</v>
          </cell>
          <cell r="C64" t="str">
            <v>1119</v>
          </cell>
          <cell r="D64" t="str">
            <v>0140000</v>
          </cell>
          <cell r="E64" t="str">
            <v>002000</v>
          </cell>
          <cell r="F64" t="str">
            <v>070</v>
          </cell>
          <cell r="G64">
            <v>0</v>
          </cell>
          <cell r="H64">
            <v>0</v>
          </cell>
          <cell r="I64">
            <v>0</v>
          </cell>
          <cell r="J64">
            <v>1114</v>
          </cell>
          <cell r="K64">
            <v>155</v>
          </cell>
          <cell r="L64">
            <v>102</v>
          </cell>
          <cell r="M64">
            <v>12752</v>
          </cell>
          <cell r="N64">
            <v>5</v>
          </cell>
          <cell r="O64">
            <v>1</v>
          </cell>
          <cell r="S64">
            <v>550</v>
          </cell>
          <cell r="T64">
            <v>73</v>
          </cell>
          <cell r="U64">
            <v>51</v>
          </cell>
          <cell r="V64">
            <v>6009</v>
          </cell>
          <cell r="W64">
            <v>2</v>
          </cell>
          <cell r="AB64">
            <v>1207</v>
          </cell>
          <cell r="AC64">
            <v>505</v>
          </cell>
          <cell r="AD64">
            <v>158</v>
          </cell>
          <cell r="AE64">
            <v>109</v>
          </cell>
          <cell r="AF64">
            <v>10975</v>
          </cell>
          <cell r="AG64">
            <v>960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 t="str">
            <v>болезни нервной системы</v>
          </cell>
        </row>
        <row r="65">
          <cell r="A65" t="str">
            <v>002000071</v>
          </cell>
          <cell r="B65" t="str">
            <v>25</v>
          </cell>
          <cell r="C65" t="str">
            <v>1119</v>
          </cell>
          <cell r="D65" t="str">
            <v>0140000</v>
          </cell>
          <cell r="E65" t="str">
            <v>002000</v>
          </cell>
          <cell r="F65" t="str">
            <v>071</v>
          </cell>
          <cell r="G65">
            <v>0</v>
          </cell>
          <cell r="H65">
            <v>0</v>
          </cell>
          <cell r="I65">
            <v>0</v>
          </cell>
          <cell r="J65">
            <v>5</v>
          </cell>
          <cell r="K65">
            <v>5</v>
          </cell>
          <cell r="L65">
            <v>3</v>
          </cell>
          <cell r="M65">
            <v>120</v>
          </cell>
          <cell r="N65">
            <v>1</v>
          </cell>
          <cell r="AB65">
            <v>8</v>
          </cell>
          <cell r="AC65">
            <v>7</v>
          </cell>
          <cell r="AD65">
            <v>2</v>
          </cell>
          <cell r="AF65">
            <v>142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 t="str">
            <v>из них воспалительные б-н</v>
          </cell>
        </row>
        <row r="66">
          <cell r="A66" t="str">
            <v>002000711</v>
          </cell>
          <cell r="B66" t="str">
            <v>25</v>
          </cell>
          <cell r="C66" t="str">
            <v>1119</v>
          </cell>
          <cell r="D66" t="str">
            <v>0140000</v>
          </cell>
          <cell r="E66" t="str">
            <v>002000</v>
          </cell>
          <cell r="F66" t="str">
            <v>711</v>
          </cell>
          <cell r="G66">
            <v>0</v>
          </cell>
          <cell r="H66">
            <v>0</v>
          </cell>
          <cell r="I66">
            <v>0</v>
          </cell>
          <cell r="J66">
            <v>2</v>
          </cell>
          <cell r="K66">
            <v>2</v>
          </cell>
          <cell r="L66">
            <v>1</v>
          </cell>
          <cell r="M66">
            <v>47</v>
          </cell>
          <cell r="AB66">
            <v>3</v>
          </cell>
          <cell r="AC66">
            <v>3</v>
          </cell>
          <cell r="AD66">
            <v>2</v>
          </cell>
          <cell r="AF66">
            <v>55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 t="str">
            <v>из них бактериальный мени</v>
          </cell>
        </row>
        <row r="67">
          <cell r="A67" t="str">
            <v>002000712</v>
          </cell>
          <cell r="B67" t="str">
            <v>25</v>
          </cell>
          <cell r="C67" t="str">
            <v>1119</v>
          </cell>
          <cell r="D67" t="str">
            <v>0140000</v>
          </cell>
          <cell r="E67" t="str">
            <v>002000</v>
          </cell>
          <cell r="F67" t="str">
            <v>712</v>
          </cell>
          <cell r="G67">
            <v>0</v>
          </cell>
          <cell r="H67">
            <v>0</v>
          </cell>
          <cell r="I67">
            <v>0</v>
          </cell>
          <cell r="AB67">
            <v>1</v>
          </cell>
          <cell r="AC67">
            <v>1</v>
          </cell>
          <cell r="AF67">
            <v>28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 t="str">
            <v>энцефалит,миелит и энцефа</v>
          </cell>
        </row>
        <row r="68">
          <cell r="A68" t="str">
            <v>002000072</v>
          </cell>
          <cell r="B68" t="str">
            <v>25</v>
          </cell>
          <cell r="C68" t="str">
            <v>1119</v>
          </cell>
          <cell r="D68" t="str">
            <v>0140000</v>
          </cell>
          <cell r="E68" t="str">
            <v>002000</v>
          </cell>
          <cell r="F68" t="str">
            <v>072</v>
          </cell>
          <cell r="G68">
            <v>0</v>
          </cell>
          <cell r="H68">
            <v>0</v>
          </cell>
          <cell r="I68">
            <v>0</v>
          </cell>
          <cell r="J68">
            <v>9</v>
          </cell>
          <cell r="K68">
            <v>2</v>
          </cell>
          <cell r="L68">
            <v>2</v>
          </cell>
          <cell r="M68">
            <v>74</v>
          </cell>
          <cell r="S68">
            <v>4</v>
          </cell>
          <cell r="T68">
            <v>1</v>
          </cell>
          <cell r="U68">
            <v>1</v>
          </cell>
          <cell r="V68">
            <v>22</v>
          </cell>
          <cell r="AB68">
            <v>1</v>
          </cell>
          <cell r="AF68">
            <v>10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 t="str">
            <v>сист.атрофии,пораж.преиму</v>
          </cell>
        </row>
        <row r="69">
          <cell r="A69" t="str">
            <v>002000073</v>
          </cell>
          <cell r="B69" t="str">
            <v>25</v>
          </cell>
          <cell r="C69" t="str">
            <v>1119</v>
          </cell>
          <cell r="D69" t="str">
            <v>0140000</v>
          </cell>
          <cell r="E69" t="str">
            <v>002000</v>
          </cell>
          <cell r="F69" t="str">
            <v>073</v>
          </cell>
          <cell r="G69">
            <v>0</v>
          </cell>
          <cell r="H69">
            <v>0</v>
          </cell>
          <cell r="I69">
            <v>0</v>
          </cell>
          <cell r="J69">
            <v>24</v>
          </cell>
          <cell r="K69">
            <v>2</v>
          </cell>
          <cell r="L69">
            <v>2</v>
          </cell>
          <cell r="M69">
            <v>513</v>
          </cell>
          <cell r="S69">
            <v>23</v>
          </cell>
          <cell r="T69">
            <v>2</v>
          </cell>
          <cell r="U69">
            <v>2</v>
          </cell>
          <cell r="V69">
            <v>503</v>
          </cell>
          <cell r="AB69">
            <v>7</v>
          </cell>
          <cell r="AC69">
            <v>3</v>
          </cell>
          <cell r="AD69">
            <v>2</v>
          </cell>
          <cell r="AF69">
            <v>55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 t="str">
            <v>экстрапирамидные  и др.дв</v>
          </cell>
        </row>
        <row r="70">
          <cell r="A70" t="str">
            <v>002000731</v>
          </cell>
          <cell r="B70" t="str">
            <v>25</v>
          </cell>
          <cell r="C70" t="str">
            <v>1119</v>
          </cell>
          <cell r="D70" t="str">
            <v>0140000</v>
          </cell>
          <cell r="E70" t="str">
            <v>002000</v>
          </cell>
          <cell r="F70" t="str">
            <v>731</v>
          </cell>
          <cell r="G70">
            <v>0</v>
          </cell>
          <cell r="H70">
            <v>0</v>
          </cell>
          <cell r="I70">
            <v>0</v>
          </cell>
          <cell r="J70">
            <v>24</v>
          </cell>
          <cell r="K70">
            <v>2</v>
          </cell>
          <cell r="L70">
            <v>2</v>
          </cell>
          <cell r="M70">
            <v>513</v>
          </cell>
          <cell r="S70">
            <v>23</v>
          </cell>
          <cell r="T70">
            <v>2</v>
          </cell>
          <cell r="U70">
            <v>2</v>
          </cell>
          <cell r="V70">
            <v>503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>из них болезнь Паркинсона</v>
          </cell>
        </row>
        <row r="71">
          <cell r="A71" t="str">
            <v>002000732</v>
          </cell>
          <cell r="B71" t="str">
            <v>25</v>
          </cell>
          <cell r="C71" t="str">
            <v>1119</v>
          </cell>
          <cell r="D71" t="str">
            <v>0140000</v>
          </cell>
          <cell r="E71" t="str">
            <v>002000</v>
          </cell>
          <cell r="F71" t="str">
            <v>732</v>
          </cell>
          <cell r="G71">
            <v>0</v>
          </cell>
          <cell r="H71">
            <v>0</v>
          </cell>
          <cell r="I71">
            <v>0</v>
          </cell>
          <cell r="AB71">
            <v>1</v>
          </cell>
          <cell r="AC71">
            <v>1</v>
          </cell>
          <cell r="AF71">
            <v>21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 t="str">
            <v>др.экстрапирамидные и дви</v>
          </cell>
        </row>
        <row r="72">
          <cell r="A72" t="str">
            <v>002000074</v>
          </cell>
          <cell r="B72" t="str">
            <v>25</v>
          </cell>
          <cell r="C72" t="str">
            <v>1119</v>
          </cell>
          <cell r="D72" t="str">
            <v>0140000</v>
          </cell>
          <cell r="E72" t="str">
            <v>002000</v>
          </cell>
          <cell r="F72" t="str">
            <v>074</v>
          </cell>
          <cell r="G72">
            <v>0</v>
          </cell>
          <cell r="H72">
            <v>0</v>
          </cell>
          <cell r="I72">
            <v>0</v>
          </cell>
          <cell r="J72">
            <v>10</v>
          </cell>
          <cell r="K72">
            <v>8</v>
          </cell>
          <cell r="L72">
            <v>8</v>
          </cell>
          <cell r="M72">
            <v>193</v>
          </cell>
          <cell r="N72">
            <v>1</v>
          </cell>
          <cell r="S72">
            <v>3</v>
          </cell>
          <cell r="T72">
            <v>2</v>
          </cell>
          <cell r="U72">
            <v>2</v>
          </cell>
          <cell r="V72">
            <v>20</v>
          </cell>
          <cell r="W72">
            <v>1</v>
          </cell>
          <cell r="AB72">
            <v>13</v>
          </cell>
          <cell r="AC72">
            <v>3</v>
          </cell>
          <cell r="AD72">
            <v>3</v>
          </cell>
          <cell r="AF72">
            <v>232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 t="str">
            <v>др.дегенеративные болезни</v>
          </cell>
        </row>
        <row r="73">
          <cell r="A73" t="str">
            <v>002000741</v>
          </cell>
          <cell r="B73" t="str">
            <v>25</v>
          </cell>
          <cell r="C73" t="str">
            <v>1119</v>
          </cell>
          <cell r="D73" t="str">
            <v>0140000</v>
          </cell>
          <cell r="E73" t="str">
            <v>002000</v>
          </cell>
          <cell r="F73" t="str">
            <v>741</v>
          </cell>
          <cell r="G73">
            <v>0</v>
          </cell>
          <cell r="H73">
            <v>0</v>
          </cell>
          <cell r="I73">
            <v>0</v>
          </cell>
          <cell r="J73">
            <v>4</v>
          </cell>
          <cell r="K73">
            <v>4</v>
          </cell>
          <cell r="L73">
            <v>4</v>
          </cell>
          <cell r="M73">
            <v>147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 t="str">
            <v>из них болезнь Альцгеймер</v>
          </cell>
        </row>
        <row r="74">
          <cell r="A74" t="str">
            <v>002000075</v>
          </cell>
          <cell r="B74" t="str">
            <v>25</v>
          </cell>
          <cell r="C74" t="str">
            <v>1119</v>
          </cell>
          <cell r="D74" t="str">
            <v>0140000</v>
          </cell>
          <cell r="E74" t="str">
            <v>002000</v>
          </cell>
          <cell r="F74" t="str">
            <v>075</v>
          </cell>
          <cell r="G74">
            <v>0</v>
          </cell>
          <cell r="H74">
            <v>0</v>
          </cell>
          <cell r="I74">
            <v>0</v>
          </cell>
          <cell r="J74">
            <v>27</v>
          </cell>
          <cell r="K74">
            <v>1</v>
          </cell>
          <cell r="L74">
            <v>1</v>
          </cell>
          <cell r="M74">
            <v>202</v>
          </cell>
          <cell r="N74">
            <v>1</v>
          </cell>
          <cell r="O74">
            <v>1</v>
          </cell>
          <cell r="S74">
            <v>8</v>
          </cell>
          <cell r="T74">
            <v>1</v>
          </cell>
          <cell r="U74">
            <v>1</v>
          </cell>
          <cell r="V74">
            <v>94</v>
          </cell>
          <cell r="AB74">
            <v>19</v>
          </cell>
          <cell r="AC74">
            <v>10</v>
          </cell>
          <cell r="AF74">
            <v>238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 t="str">
            <v>демиелинизирующие болезни</v>
          </cell>
        </row>
        <row r="75">
          <cell r="A75" t="str">
            <v>002000751</v>
          </cell>
          <cell r="B75" t="str">
            <v>25</v>
          </cell>
          <cell r="C75" t="str">
            <v>1119</v>
          </cell>
          <cell r="D75" t="str">
            <v>0140000</v>
          </cell>
          <cell r="E75" t="str">
            <v>002000</v>
          </cell>
          <cell r="F75" t="str">
            <v>751</v>
          </cell>
          <cell r="G75">
            <v>0</v>
          </cell>
          <cell r="H75">
            <v>0</v>
          </cell>
          <cell r="I75">
            <v>0</v>
          </cell>
          <cell r="J75">
            <v>26</v>
          </cell>
          <cell r="K75">
            <v>1</v>
          </cell>
          <cell r="L75">
            <v>1</v>
          </cell>
          <cell r="M75">
            <v>193</v>
          </cell>
          <cell r="N75">
            <v>1</v>
          </cell>
          <cell r="O75">
            <v>1</v>
          </cell>
          <cell r="S75">
            <v>7</v>
          </cell>
          <cell r="T75">
            <v>1</v>
          </cell>
          <cell r="U75">
            <v>1</v>
          </cell>
          <cell r="V75">
            <v>85</v>
          </cell>
          <cell r="AB75">
            <v>5</v>
          </cell>
          <cell r="AC75">
            <v>3</v>
          </cell>
          <cell r="AF75">
            <v>65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 t="str">
            <v>из них рассеянный склероз</v>
          </cell>
        </row>
        <row r="76">
          <cell r="A76" t="str">
            <v>002000076</v>
          </cell>
          <cell r="B76" t="str">
            <v>25</v>
          </cell>
          <cell r="C76" t="str">
            <v>1119</v>
          </cell>
          <cell r="D76" t="str">
            <v>0140000</v>
          </cell>
          <cell r="E76" t="str">
            <v>002000</v>
          </cell>
          <cell r="F76" t="str">
            <v>076</v>
          </cell>
          <cell r="G76">
            <v>0</v>
          </cell>
          <cell r="H76">
            <v>0</v>
          </cell>
          <cell r="I76">
            <v>0</v>
          </cell>
          <cell r="J76">
            <v>54</v>
          </cell>
          <cell r="K76">
            <v>42</v>
          </cell>
          <cell r="L76">
            <v>28</v>
          </cell>
          <cell r="M76">
            <v>379</v>
          </cell>
          <cell r="S76">
            <v>23</v>
          </cell>
          <cell r="T76">
            <v>16</v>
          </cell>
          <cell r="U76">
            <v>14</v>
          </cell>
          <cell r="V76">
            <v>180</v>
          </cell>
          <cell r="AB76">
            <v>419</v>
          </cell>
          <cell r="AC76">
            <v>190</v>
          </cell>
          <cell r="AD76">
            <v>78</v>
          </cell>
          <cell r="AE76">
            <v>7</v>
          </cell>
          <cell r="AF76">
            <v>3458</v>
          </cell>
          <cell r="AG76">
            <v>51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 t="str">
            <v>эпизодические и пароксизм</v>
          </cell>
        </row>
        <row r="77">
          <cell r="A77" t="str">
            <v>002000761</v>
          </cell>
          <cell r="B77" t="str">
            <v>25</v>
          </cell>
          <cell r="C77" t="str">
            <v>1119</v>
          </cell>
          <cell r="D77" t="str">
            <v>0140000</v>
          </cell>
          <cell r="E77" t="str">
            <v>002000</v>
          </cell>
          <cell r="F77" t="str">
            <v>761</v>
          </cell>
          <cell r="G77">
            <v>0</v>
          </cell>
          <cell r="H77">
            <v>0</v>
          </cell>
          <cell r="I77">
            <v>0</v>
          </cell>
          <cell r="J77">
            <v>31</v>
          </cell>
          <cell r="K77">
            <v>27</v>
          </cell>
          <cell r="L77">
            <v>19</v>
          </cell>
          <cell r="M77">
            <v>185</v>
          </cell>
          <cell r="S77">
            <v>10</v>
          </cell>
          <cell r="T77">
            <v>8</v>
          </cell>
          <cell r="U77">
            <v>7</v>
          </cell>
          <cell r="V77">
            <v>61</v>
          </cell>
          <cell r="AB77">
            <v>294</v>
          </cell>
          <cell r="AC77">
            <v>129</v>
          </cell>
          <cell r="AD77">
            <v>61</v>
          </cell>
          <cell r="AE77">
            <v>7</v>
          </cell>
          <cell r="AF77">
            <v>2101</v>
          </cell>
          <cell r="AG77">
            <v>51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 t="str">
            <v>из них эпилепсия,эпилепти</v>
          </cell>
        </row>
        <row r="78">
          <cell r="A78" t="str">
            <v>002000762</v>
          </cell>
          <cell r="B78" t="str">
            <v>25</v>
          </cell>
          <cell r="C78" t="str">
            <v>1119</v>
          </cell>
          <cell r="D78" t="str">
            <v>0140000</v>
          </cell>
          <cell r="E78" t="str">
            <v>002000</v>
          </cell>
          <cell r="F78" t="str">
            <v>762</v>
          </cell>
          <cell r="G78">
            <v>0</v>
          </cell>
          <cell r="H78">
            <v>0</v>
          </cell>
          <cell r="I78">
            <v>0</v>
          </cell>
          <cell r="J78">
            <v>11</v>
          </cell>
          <cell r="K78">
            <v>10</v>
          </cell>
          <cell r="L78">
            <v>8</v>
          </cell>
          <cell r="M78">
            <v>95</v>
          </cell>
          <cell r="S78">
            <v>9</v>
          </cell>
          <cell r="T78">
            <v>8</v>
          </cell>
          <cell r="U78">
            <v>7</v>
          </cell>
          <cell r="V78">
            <v>76</v>
          </cell>
          <cell r="AB78">
            <v>25</v>
          </cell>
          <cell r="AC78">
            <v>23</v>
          </cell>
          <cell r="AD78">
            <v>8</v>
          </cell>
          <cell r="AF78">
            <v>239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 t="str">
            <v>преход.транзит.церебр.ише</v>
          </cell>
        </row>
        <row r="79">
          <cell r="A79" t="str">
            <v>002000077</v>
          </cell>
          <cell r="B79" t="str">
            <v>25</v>
          </cell>
          <cell r="C79" t="str">
            <v>1119</v>
          </cell>
          <cell r="D79" t="str">
            <v>0140000</v>
          </cell>
          <cell r="E79" t="str">
            <v>002000</v>
          </cell>
          <cell r="F79" t="str">
            <v>077</v>
          </cell>
          <cell r="G79">
            <v>0</v>
          </cell>
          <cell r="H79">
            <v>0</v>
          </cell>
          <cell r="I79">
            <v>0</v>
          </cell>
          <cell r="J79">
            <v>572</v>
          </cell>
          <cell r="K79">
            <v>46</v>
          </cell>
          <cell r="L79">
            <v>20</v>
          </cell>
          <cell r="M79">
            <v>6828</v>
          </cell>
          <cell r="S79">
            <v>201</v>
          </cell>
          <cell r="T79">
            <v>22</v>
          </cell>
          <cell r="U79">
            <v>9</v>
          </cell>
          <cell r="V79">
            <v>2113</v>
          </cell>
          <cell r="AB79">
            <v>34</v>
          </cell>
          <cell r="AC79">
            <v>27</v>
          </cell>
          <cell r="AD79">
            <v>1</v>
          </cell>
          <cell r="AF79">
            <v>521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 t="str">
            <v>пораж.отд.нерв.,нерв.коре</v>
          </cell>
        </row>
        <row r="80">
          <cell r="A80" t="str">
            <v>002000771</v>
          </cell>
          <cell r="B80" t="str">
            <v>25</v>
          </cell>
          <cell r="C80" t="str">
            <v>1119</v>
          </cell>
          <cell r="D80" t="str">
            <v>0140000</v>
          </cell>
          <cell r="E80" t="str">
            <v>002000</v>
          </cell>
          <cell r="F80" t="str">
            <v>771</v>
          </cell>
          <cell r="G80">
            <v>0</v>
          </cell>
          <cell r="H80">
            <v>0</v>
          </cell>
          <cell r="I80">
            <v>0</v>
          </cell>
          <cell r="J80">
            <v>1</v>
          </cell>
          <cell r="M80">
            <v>14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 t="str">
            <v>из них синдром Гийена-Бар</v>
          </cell>
        </row>
        <row r="81">
          <cell r="A81" t="str">
            <v>002000078</v>
          </cell>
          <cell r="B81" t="str">
            <v>25</v>
          </cell>
          <cell r="C81" t="str">
            <v>1119</v>
          </cell>
          <cell r="D81" t="str">
            <v>0140000</v>
          </cell>
          <cell r="E81" t="str">
            <v>002000</v>
          </cell>
          <cell r="F81" t="str">
            <v>078</v>
          </cell>
          <cell r="G81">
            <v>0</v>
          </cell>
          <cell r="H81">
            <v>0</v>
          </cell>
          <cell r="I81">
            <v>0</v>
          </cell>
          <cell r="J81">
            <v>2</v>
          </cell>
          <cell r="M81">
            <v>16</v>
          </cell>
          <cell r="S81">
            <v>2</v>
          </cell>
          <cell r="V81">
            <v>16</v>
          </cell>
          <cell r="AB81">
            <v>56</v>
          </cell>
          <cell r="AC81">
            <v>3</v>
          </cell>
          <cell r="AD81">
            <v>1</v>
          </cell>
          <cell r="AF81">
            <v>92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 t="str">
            <v>болезни нервно-мышечного</v>
          </cell>
        </row>
        <row r="82">
          <cell r="A82" t="str">
            <v>002000781</v>
          </cell>
          <cell r="B82" t="str">
            <v>25</v>
          </cell>
          <cell r="C82" t="str">
            <v>1119</v>
          </cell>
          <cell r="D82" t="str">
            <v>0140000</v>
          </cell>
          <cell r="E82" t="str">
            <v>002000</v>
          </cell>
          <cell r="F82" t="str">
            <v>781</v>
          </cell>
          <cell r="G82">
            <v>0</v>
          </cell>
          <cell r="H82">
            <v>0</v>
          </cell>
          <cell r="I82">
            <v>0</v>
          </cell>
          <cell r="J82">
            <v>1</v>
          </cell>
          <cell r="M82">
            <v>9</v>
          </cell>
          <cell r="S82">
            <v>1</v>
          </cell>
          <cell r="V82">
            <v>9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 t="str">
            <v>из них миастения</v>
          </cell>
        </row>
        <row r="83">
          <cell r="A83" t="str">
            <v>002000782</v>
          </cell>
          <cell r="B83" t="str">
            <v>25</v>
          </cell>
          <cell r="C83" t="str">
            <v>1119</v>
          </cell>
          <cell r="D83" t="str">
            <v>0140000</v>
          </cell>
          <cell r="E83" t="str">
            <v>002000</v>
          </cell>
          <cell r="F83" t="str">
            <v>782</v>
          </cell>
          <cell r="G83">
            <v>0</v>
          </cell>
          <cell r="H83">
            <v>0</v>
          </cell>
          <cell r="I83">
            <v>0</v>
          </cell>
          <cell r="AB83">
            <v>52</v>
          </cell>
          <cell r="AC83">
            <v>1</v>
          </cell>
          <cell r="AF83">
            <v>61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 t="str">
            <v>мышечная дистрофия Дюшенн</v>
          </cell>
        </row>
        <row r="84">
          <cell r="A84" t="str">
            <v>002000079</v>
          </cell>
          <cell r="B84" t="str">
            <v>25</v>
          </cell>
          <cell r="C84" t="str">
            <v>1119</v>
          </cell>
          <cell r="D84" t="str">
            <v>0140000</v>
          </cell>
          <cell r="E84" t="str">
            <v>002000</v>
          </cell>
          <cell r="F84" t="str">
            <v>079</v>
          </cell>
          <cell r="G84">
            <v>0</v>
          </cell>
          <cell r="H84">
            <v>0</v>
          </cell>
          <cell r="I84">
            <v>0</v>
          </cell>
          <cell r="J84">
            <v>3</v>
          </cell>
          <cell r="M84">
            <v>37</v>
          </cell>
          <cell r="S84">
            <v>1</v>
          </cell>
          <cell r="V84">
            <v>9</v>
          </cell>
          <cell r="AB84">
            <v>36</v>
          </cell>
          <cell r="AC84">
            <v>7</v>
          </cell>
          <cell r="AD84">
            <v>1</v>
          </cell>
          <cell r="AF84">
            <v>461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 t="str">
            <v>церебральный паралич и др</v>
          </cell>
        </row>
        <row r="85">
          <cell r="A85" t="str">
            <v>002000791</v>
          </cell>
          <cell r="B85" t="str">
            <v>25</v>
          </cell>
          <cell r="C85" t="str">
            <v>1119</v>
          </cell>
          <cell r="D85" t="str">
            <v>0140000</v>
          </cell>
          <cell r="E85" t="str">
            <v>002000</v>
          </cell>
          <cell r="F85" t="str">
            <v>791</v>
          </cell>
          <cell r="G85">
            <v>0</v>
          </cell>
          <cell r="H85">
            <v>0</v>
          </cell>
          <cell r="I85">
            <v>0</v>
          </cell>
          <cell r="J85">
            <v>1</v>
          </cell>
          <cell r="M85">
            <v>9</v>
          </cell>
          <cell r="S85">
            <v>1</v>
          </cell>
          <cell r="V85">
            <v>9</v>
          </cell>
          <cell r="AB85">
            <v>27</v>
          </cell>
          <cell r="AC85">
            <v>7</v>
          </cell>
          <cell r="AD85">
            <v>1</v>
          </cell>
          <cell r="AF85">
            <v>347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 t="str">
            <v>из них церебральный парал</v>
          </cell>
        </row>
        <row r="86">
          <cell r="A86" t="str">
            <v>002000710</v>
          </cell>
          <cell r="B86" t="str">
            <v>25</v>
          </cell>
          <cell r="C86" t="str">
            <v>1119</v>
          </cell>
          <cell r="D86" t="str">
            <v>0140000</v>
          </cell>
          <cell r="E86" t="str">
            <v>002000</v>
          </cell>
          <cell r="F86" t="str">
            <v>710</v>
          </cell>
          <cell r="G86">
            <v>0</v>
          </cell>
          <cell r="H86">
            <v>0</v>
          </cell>
          <cell r="I86">
            <v>0</v>
          </cell>
          <cell r="J86">
            <v>8</v>
          </cell>
          <cell r="K86">
            <v>4</v>
          </cell>
          <cell r="L86">
            <v>1</v>
          </cell>
          <cell r="M86">
            <v>63</v>
          </cell>
          <cell r="S86">
            <v>1</v>
          </cell>
          <cell r="T86">
            <v>1</v>
          </cell>
          <cell r="V86">
            <v>3</v>
          </cell>
          <cell r="AB86">
            <v>208</v>
          </cell>
          <cell r="AC86">
            <v>124</v>
          </cell>
          <cell r="AD86">
            <v>46</v>
          </cell>
          <cell r="AF86">
            <v>1714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 t="str">
            <v>расстройства вегетативной</v>
          </cell>
        </row>
        <row r="87">
          <cell r="A87" t="str">
            <v>002000370</v>
          </cell>
          <cell r="B87" t="str">
            <v>25</v>
          </cell>
          <cell r="C87" t="str">
            <v>1119</v>
          </cell>
          <cell r="D87" t="str">
            <v>0140000</v>
          </cell>
          <cell r="E87" t="str">
            <v>002000</v>
          </cell>
          <cell r="F87" t="str">
            <v>370</v>
          </cell>
          <cell r="G87">
            <v>0</v>
          </cell>
          <cell r="H87">
            <v>0</v>
          </cell>
          <cell r="I87">
            <v>0</v>
          </cell>
          <cell r="J87">
            <v>2</v>
          </cell>
          <cell r="M87">
            <v>21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 t="str">
            <v>сосудистые миелопатии</v>
          </cell>
        </row>
        <row r="88">
          <cell r="A88" t="str">
            <v>002000080</v>
          </cell>
          <cell r="B88" t="str">
            <v>25</v>
          </cell>
          <cell r="C88" t="str">
            <v>1119</v>
          </cell>
          <cell r="D88" t="str">
            <v>0140000</v>
          </cell>
          <cell r="E88" t="str">
            <v>002000</v>
          </cell>
          <cell r="F88" t="str">
            <v>080</v>
          </cell>
          <cell r="G88">
            <v>0</v>
          </cell>
          <cell r="H88">
            <v>0</v>
          </cell>
          <cell r="I88">
            <v>0</v>
          </cell>
          <cell r="J88">
            <v>5388</v>
          </cell>
          <cell r="K88">
            <v>53</v>
          </cell>
          <cell r="L88">
            <v>1</v>
          </cell>
          <cell r="M88">
            <v>25182</v>
          </cell>
          <cell r="S88">
            <v>4723</v>
          </cell>
          <cell r="T88">
            <v>35</v>
          </cell>
          <cell r="U88">
            <v>1</v>
          </cell>
          <cell r="V88">
            <v>21714</v>
          </cell>
          <cell r="AB88">
            <v>781</v>
          </cell>
          <cell r="AC88">
            <v>5</v>
          </cell>
          <cell r="AD88">
            <v>1</v>
          </cell>
          <cell r="AE88">
            <v>2</v>
          </cell>
          <cell r="AF88">
            <v>6615</v>
          </cell>
          <cell r="AG88">
            <v>9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 t="str">
            <v>болезни глаза и его прида</v>
          </cell>
        </row>
        <row r="89">
          <cell r="A89" t="str">
            <v>002000081</v>
          </cell>
          <cell r="B89" t="str">
            <v>25</v>
          </cell>
          <cell r="C89" t="str">
            <v>1119</v>
          </cell>
          <cell r="D89" t="str">
            <v>0140000</v>
          </cell>
          <cell r="E89" t="str">
            <v>002000</v>
          </cell>
          <cell r="F89" t="str">
            <v>081</v>
          </cell>
          <cell r="G89">
            <v>0</v>
          </cell>
          <cell r="H89">
            <v>0</v>
          </cell>
          <cell r="I89">
            <v>0</v>
          </cell>
          <cell r="J89">
            <v>15</v>
          </cell>
          <cell r="K89">
            <v>2</v>
          </cell>
          <cell r="M89">
            <v>128</v>
          </cell>
          <cell r="S89">
            <v>3</v>
          </cell>
          <cell r="V89">
            <v>15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 t="str">
            <v>из них:язва роговицы</v>
          </cell>
        </row>
        <row r="90">
          <cell r="A90" t="str">
            <v>002000082</v>
          </cell>
          <cell r="B90" t="str">
            <v>25</v>
          </cell>
          <cell r="C90" t="str">
            <v>1119</v>
          </cell>
          <cell r="D90" t="str">
            <v>0140000</v>
          </cell>
          <cell r="E90" t="str">
            <v>002000</v>
          </cell>
          <cell r="F90" t="str">
            <v>082</v>
          </cell>
          <cell r="G90">
            <v>0</v>
          </cell>
          <cell r="H90">
            <v>0</v>
          </cell>
          <cell r="I90">
            <v>0</v>
          </cell>
          <cell r="J90">
            <v>3671</v>
          </cell>
          <cell r="K90">
            <v>4</v>
          </cell>
          <cell r="M90">
            <v>16012</v>
          </cell>
          <cell r="S90">
            <v>3373</v>
          </cell>
          <cell r="V90">
            <v>14868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 t="str">
            <v>катаракты</v>
          </cell>
        </row>
        <row r="91">
          <cell r="A91" t="str">
            <v>002000083</v>
          </cell>
          <cell r="B91" t="str">
            <v>25</v>
          </cell>
          <cell r="C91" t="str">
            <v>1119</v>
          </cell>
          <cell r="D91" t="str">
            <v>0140000</v>
          </cell>
          <cell r="E91" t="str">
            <v>002000</v>
          </cell>
          <cell r="F91" t="str">
            <v>083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M91">
            <v>9</v>
          </cell>
          <cell r="AB91">
            <v>1</v>
          </cell>
          <cell r="AF91">
            <v>13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 t="str">
            <v>хориоретинальное воспален</v>
          </cell>
        </row>
        <row r="92">
          <cell r="A92" t="str">
            <v>002000084</v>
          </cell>
          <cell r="B92" t="str">
            <v>25</v>
          </cell>
          <cell r="C92" t="str">
            <v>1119</v>
          </cell>
          <cell r="D92" t="str">
            <v>0140000</v>
          </cell>
          <cell r="E92" t="str">
            <v>002000</v>
          </cell>
          <cell r="F92" t="str">
            <v>084</v>
          </cell>
          <cell r="G92">
            <v>0</v>
          </cell>
          <cell r="H92">
            <v>0</v>
          </cell>
          <cell r="I92">
            <v>0</v>
          </cell>
          <cell r="J92">
            <v>12</v>
          </cell>
          <cell r="M92">
            <v>116</v>
          </cell>
          <cell r="S92">
            <v>6</v>
          </cell>
          <cell r="V92">
            <v>75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 t="str">
            <v>отслойка сетчатки с разры</v>
          </cell>
        </row>
        <row r="93">
          <cell r="A93" t="str">
            <v>002000085</v>
          </cell>
          <cell r="B93" t="str">
            <v>25</v>
          </cell>
          <cell r="C93" t="str">
            <v>1119</v>
          </cell>
          <cell r="D93" t="str">
            <v>0140000</v>
          </cell>
          <cell r="E93" t="str">
            <v>002000</v>
          </cell>
          <cell r="F93" t="str">
            <v>085</v>
          </cell>
          <cell r="G93">
            <v>0</v>
          </cell>
          <cell r="H93">
            <v>0</v>
          </cell>
          <cell r="I93">
            <v>0</v>
          </cell>
          <cell r="J93">
            <v>592</v>
          </cell>
          <cell r="K93">
            <v>2</v>
          </cell>
          <cell r="M93">
            <v>1873</v>
          </cell>
          <cell r="S93">
            <v>535</v>
          </cell>
          <cell r="T93">
            <v>1</v>
          </cell>
          <cell r="V93">
            <v>1648</v>
          </cell>
          <cell r="AB93">
            <v>3</v>
          </cell>
          <cell r="AF93">
            <v>22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 t="str">
            <v>дегенерация макулы и задн</v>
          </cell>
        </row>
        <row r="94">
          <cell r="A94" t="str">
            <v>002000086</v>
          </cell>
          <cell r="B94" t="str">
            <v>25</v>
          </cell>
          <cell r="C94" t="str">
            <v>1119</v>
          </cell>
          <cell r="D94" t="str">
            <v>0140000</v>
          </cell>
          <cell r="E94" t="str">
            <v>002000</v>
          </cell>
          <cell r="F94" t="str">
            <v>086</v>
          </cell>
          <cell r="G94">
            <v>0</v>
          </cell>
          <cell r="H94">
            <v>0</v>
          </cell>
          <cell r="I94">
            <v>0</v>
          </cell>
          <cell r="J94">
            <v>344</v>
          </cell>
          <cell r="K94">
            <v>11</v>
          </cell>
          <cell r="M94">
            <v>2156</v>
          </cell>
          <cell r="S94">
            <v>306</v>
          </cell>
          <cell r="T94">
            <v>10</v>
          </cell>
          <cell r="V94">
            <v>1926</v>
          </cell>
          <cell r="AB94">
            <v>1</v>
          </cell>
          <cell r="AF94">
            <v>4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 t="str">
            <v>глаукома</v>
          </cell>
        </row>
        <row r="95">
          <cell r="A95" t="str">
            <v>002000087</v>
          </cell>
          <cell r="B95" t="str">
            <v>25</v>
          </cell>
          <cell r="C95" t="str">
            <v>1119</v>
          </cell>
          <cell r="D95" t="str">
            <v>0140000</v>
          </cell>
          <cell r="E95" t="str">
            <v>002000</v>
          </cell>
          <cell r="F95" t="str">
            <v>087</v>
          </cell>
          <cell r="G95">
            <v>0</v>
          </cell>
          <cell r="H95">
            <v>0</v>
          </cell>
          <cell r="I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 t="str">
            <v>дегенеративная миопия</v>
          </cell>
        </row>
        <row r="96">
          <cell r="A96" t="str">
            <v>002000088</v>
          </cell>
          <cell r="B96" t="str">
            <v>25</v>
          </cell>
          <cell r="C96" t="str">
            <v>1119</v>
          </cell>
          <cell r="D96" t="str">
            <v>0140000</v>
          </cell>
          <cell r="E96" t="str">
            <v>002000</v>
          </cell>
          <cell r="F96" t="str">
            <v>088</v>
          </cell>
          <cell r="G96">
            <v>0</v>
          </cell>
          <cell r="H96">
            <v>0</v>
          </cell>
          <cell r="I96">
            <v>0</v>
          </cell>
          <cell r="J96">
            <v>31</v>
          </cell>
          <cell r="M96">
            <v>283</v>
          </cell>
          <cell r="S96">
            <v>26</v>
          </cell>
          <cell r="V96">
            <v>234</v>
          </cell>
          <cell r="AB96">
            <v>17</v>
          </cell>
          <cell r="AF96">
            <v>189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 t="str">
            <v>б-ни зрительного нерва и</v>
          </cell>
        </row>
        <row r="97">
          <cell r="A97" t="str">
            <v>002000881</v>
          </cell>
          <cell r="B97" t="str">
            <v>25</v>
          </cell>
          <cell r="C97" t="str">
            <v>1119</v>
          </cell>
          <cell r="D97" t="str">
            <v>0140000</v>
          </cell>
          <cell r="E97" t="str">
            <v>002000</v>
          </cell>
          <cell r="F97" t="str">
            <v>881</v>
          </cell>
          <cell r="G97">
            <v>0</v>
          </cell>
          <cell r="H97">
            <v>0</v>
          </cell>
          <cell r="I97">
            <v>0</v>
          </cell>
          <cell r="J97">
            <v>27</v>
          </cell>
          <cell r="M97">
            <v>241</v>
          </cell>
          <cell r="S97">
            <v>24</v>
          </cell>
          <cell r="V97">
            <v>213</v>
          </cell>
          <cell r="AB97">
            <v>16</v>
          </cell>
          <cell r="AF97">
            <v>183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 t="str">
            <v>атрофия зрительного нерва</v>
          </cell>
        </row>
        <row r="98">
          <cell r="A98" t="str">
            <v>002000089</v>
          </cell>
          <cell r="B98" t="str">
            <v>25</v>
          </cell>
          <cell r="C98" t="str">
            <v>1119</v>
          </cell>
          <cell r="D98" t="str">
            <v>0140000</v>
          </cell>
          <cell r="E98" t="str">
            <v>002000</v>
          </cell>
          <cell r="F98" t="str">
            <v>089</v>
          </cell>
          <cell r="G98">
            <v>0</v>
          </cell>
          <cell r="H98">
            <v>0</v>
          </cell>
          <cell r="I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 t="str">
            <v>слепота и пониженное зрен</v>
          </cell>
        </row>
        <row r="99">
          <cell r="A99" t="str">
            <v>002000891</v>
          </cell>
          <cell r="B99" t="str">
            <v>25</v>
          </cell>
          <cell r="C99" t="str">
            <v>1119</v>
          </cell>
          <cell r="D99" t="str">
            <v>0140000</v>
          </cell>
          <cell r="E99" t="str">
            <v>002000</v>
          </cell>
          <cell r="F99" t="str">
            <v>891</v>
          </cell>
          <cell r="G99">
            <v>0</v>
          </cell>
          <cell r="H99">
            <v>0</v>
          </cell>
          <cell r="I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 t="str">
            <v>из них слепота обоих глаз</v>
          </cell>
        </row>
        <row r="100">
          <cell r="A100" t="str">
            <v>002000090</v>
          </cell>
          <cell r="B100" t="str">
            <v>25</v>
          </cell>
          <cell r="C100" t="str">
            <v>1119</v>
          </cell>
          <cell r="D100" t="str">
            <v>0140000</v>
          </cell>
          <cell r="E100" t="str">
            <v>002000</v>
          </cell>
          <cell r="F100" t="str">
            <v>090</v>
          </cell>
          <cell r="G100">
            <v>0</v>
          </cell>
          <cell r="H100">
            <v>0</v>
          </cell>
          <cell r="I100">
            <v>0</v>
          </cell>
          <cell r="J100">
            <v>8</v>
          </cell>
          <cell r="K100">
            <v>7</v>
          </cell>
          <cell r="L100">
            <v>6</v>
          </cell>
          <cell r="M100">
            <v>71</v>
          </cell>
          <cell r="S100">
            <v>6</v>
          </cell>
          <cell r="T100">
            <v>5</v>
          </cell>
          <cell r="U100">
            <v>4</v>
          </cell>
          <cell r="V100">
            <v>57</v>
          </cell>
          <cell r="AB100">
            <v>164</v>
          </cell>
          <cell r="AC100">
            <v>138</v>
          </cell>
          <cell r="AD100">
            <v>4</v>
          </cell>
          <cell r="AE100">
            <v>1</v>
          </cell>
          <cell r="AF100">
            <v>1058</v>
          </cell>
          <cell r="AG100">
            <v>4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 t="str">
            <v>болезни уха и сосцевидног</v>
          </cell>
        </row>
        <row r="101">
          <cell r="A101" t="str">
            <v>002000091</v>
          </cell>
          <cell r="B101" t="str">
            <v>25</v>
          </cell>
          <cell r="C101" t="str">
            <v>1119</v>
          </cell>
          <cell r="D101" t="str">
            <v>0140000</v>
          </cell>
          <cell r="E101" t="str">
            <v>002000</v>
          </cell>
          <cell r="F101" t="str">
            <v>091</v>
          </cell>
          <cell r="G101">
            <v>0</v>
          </cell>
          <cell r="H101">
            <v>0</v>
          </cell>
          <cell r="I101">
            <v>0</v>
          </cell>
          <cell r="AB101">
            <v>134</v>
          </cell>
          <cell r="AC101">
            <v>112</v>
          </cell>
          <cell r="AD101">
            <v>3</v>
          </cell>
          <cell r="AE101">
            <v>1</v>
          </cell>
          <cell r="AF101">
            <v>894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 t="str">
            <v>из них:болезни среднего у</v>
          </cell>
        </row>
        <row r="102">
          <cell r="A102" t="str">
            <v>002000911</v>
          </cell>
          <cell r="B102" t="str">
            <v>25</v>
          </cell>
          <cell r="C102" t="str">
            <v>1119</v>
          </cell>
          <cell r="D102" t="str">
            <v>0140000</v>
          </cell>
          <cell r="E102" t="str">
            <v>002000</v>
          </cell>
          <cell r="F102" t="str">
            <v>911</v>
          </cell>
          <cell r="G102">
            <v>0</v>
          </cell>
          <cell r="H102">
            <v>0</v>
          </cell>
          <cell r="I102">
            <v>0</v>
          </cell>
          <cell r="AB102">
            <v>71</v>
          </cell>
          <cell r="AC102">
            <v>65</v>
          </cell>
          <cell r="AD102">
            <v>2</v>
          </cell>
          <cell r="AE102">
            <v>1</v>
          </cell>
          <cell r="AF102">
            <v>497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 t="str">
            <v>из них острый отит</v>
          </cell>
        </row>
        <row r="103">
          <cell r="A103" t="str">
            <v>002000912</v>
          </cell>
          <cell r="B103" t="str">
            <v>25</v>
          </cell>
          <cell r="C103" t="str">
            <v>1119</v>
          </cell>
          <cell r="D103" t="str">
            <v>0140000</v>
          </cell>
          <cell r="E103" t="str">
            <v>002000</v>
          </cell>
          <cell r="F103" t="str">
            <v>912</v>
          </cell>
          <cell r="G103">
            <v>0</v>
          </cell>
          <cell r="H103">
            <v>0</v>
          </cell>
          <cell r="I103">
            <v>0</v>
          </cell>
          <cell r="AB103">
            <v>52</v>
          </cell>
          <cell r="AC103">
            <v>41</v>
          </cell>
          <cell r="AF103">
            <v>335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 t="str">
            <v>хронический отит</v>
          </cell>
        </row>
        <row r="104">
          <cell r="A104" t="str">
            <v>002000913</v>
          </cell>
          <cell r="B104" t="str">
            <v>25</v>
          </cell>
          <cell r="C104" t="str">
            <v>1119</v>
          </cell>
          <cell r="D104" t="str">
            <v>0140000</v>
          </cell>
          <cell r="E104" t="str">
            <v>002000</v>
          </cell>
          <cell r="F104" t="str">
            <v>913</v>
          </cell>
          <cell r="G104">
            <v>0</v>
          </cell>
          <cell r="H104">
            <v>0</v>
          </cell>
          <cell r="I104">
            <v>0</v>
          </cell>
          <cell r="AB104">
            <v>3</v>
          </cell>
          <cell r="AC104">
            <v>2</v>
          </cell>
          <cell r="AD104">
            <v>1</v>
          </cell>
          <cell r="AF104">
            <v>12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 t="str">
            <v>болезни слуховой(евстахие</v>
          </cell>
        </row>
        <row r="105">
          <cell r="A105" t="str">
            <v>002000914</v>
          </cell>
          <cell r="B105" t="str">
            <v>25</v>
          </cell>
          <cell r="C105" t="str">
            <v>1119</v>
          </cell>
          <cell r="D105" t="str">
            <v>0140000</v>
          </cell>
          <cell r="E105" t="str">
            <v>002000</v>
          </cell>
          <cell r="F105" t="str">
            <v>914</v>
          </cell>
          <cell r="G105">
            <v>0</v>
          </cell>
          <cell r="H105">
            <v>0</v>
          </cell>
          <cell r="I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 t="str">
            <v>перфорация барабанной пер</v>
          </cell>
        </row>
        <row r="106">
          <cell r="A106" t="str">
            <v>002000915</v>
          </cell>
          <cell r="B106" t="str">
            <v>25</v>
          </cell>
          <cell r="C106" t="str">
            <v>1119</v>
          </cell>
          <cell r="D106" t="str">
            <v>0140000</v>
          </cell>
          <cell r="E106" t="str">
            <v>002000</v>
          </cell>
          <cell r="F106" t="str">
            <v>915</v>
          </cell>
          <cell r="G106">
            <v>0</v>
          </cell>
          <cell r="H106">
            <v>0</v>
          </cell>
          <cell r="I106">
            <v>0</v>
          </cell>
          <cell r="AB106">
            <v>2</v>
          </cell>
          <cell r="AC106">
            <v>1</v>
          </cell>
          <cell r="AF106">
            <v>8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 t="str">
            <v>другие болезни среднего у</v>
          </cell>
        </row>
        <row r="107">
          <cell r="A107" t="str">
            <v>002000092</v>
          </cell>
          <cell r="B107" t="str">
            <v>25</v>
          </cell>
          <cell r="C107" t="str">
            <v>1119</v>
          </cell>
          <cell r="D107" t="str">
            <v>0140000</v>
          </cell>
          <cell r="E107" t="str">
            <v>002000</v>
          </cell>
          <cell r="F107" t="str">
            <v>092</v>
          </cell>
          <cell r="G107">
            <v>0</v>
          </cell>
          <cell r="H107">
            <v>0</v>
          </cell>
          <cell r="I107">
            <v>0</v>
          </cell>
          <cell r="J107">
            <v>8</v>
          </cell>
          <cell r="K107">
            <v>7</v>
          </cell>
          <cell r="L107">
            <v>6</v>
          </cell>
          <cell r="M107">
            <v>71</v>
          </cell>
          <cell r="S107">
            <v>6</v>
          </cell>
          <cell r="T107">
            <v>5</v>
          </cell>
          <cell r="U107">
            <v>4</v>
          </cell>
          <cell r="V107">
            <v>57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 t="str">
            <v>болезни внутреннего уха</v>
          </cell>
        </row>
        <row r="108">
          <cell r="A108" t="str">
            <v>002000921</v>
          </cell>
          <cell r="B108" t="str">
            <v>25</v>
          </cell>
          <cell r="C108" t="str">
            <v>1119</v>
          </cell>
          <cell r="D108" t="str">
            <v>0140000</v>
          </cell>
          <cell r="E108" t="str">
            <v>002000</v>
          </cell>
          <cell r="F108" t="str">
            <v>921</v>
          </cell>
          <cell r="G108">
            <v>0</v>
          </cell>
          <cell r="H108">
            <v>0</v>
          </cell>
          <cell r="I108">
            <v>0</v>
          </cell>
          <cell r="J108">
            <v>1</v>
          </cell>
          <cell r="M108">
            <v>17</v>
          </cell>
          <cell r="S108">
            <v>1</v>
          </cell>
          <cell r="V108">
            <v>17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>из них отосклероз</v>
          </cell>
        </row>
        <row r="109">
          <cell r="A109" t="str">
            <v>002000922</v>
          </cell>
          <cell r="B109" t="str">
            <v>25</v>
          </cell>
          <cell r="C109" t="str">
            <v>1119</v>
          </cell>
          <cell r="D109" t="str">
            <v>0140000</v>
          </cell>
          <cell r="E109" t="str">
            <v>002000</v>
          </cell>
          <cell r="F109" t="str">
            <v>922</v>
          </cell>
          <cell r="G109">
            <v>0</v>
          </cell>
          <cell r="H109">
            <v>0</v>
          </cell>
          <cell r="I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 t="str">
            <v>болезнь Меньера</v>
          </cell>
        </row>
        <row r="110">
          <cell r="A110" t="str">
            <v>002000093</v>
          </cell>
          <cell r="B110" t="str">
            <v>25</v>
          </cell>
          <cell r="C110" t="str">
            <v>1119</v>
          </cell>
          <cell r="D110" t="str">
            <v>0140000</v>
          </cell>
          <cell r="E110" t="str">
            <v>002000</v>
          </cell>
          <cell r="F110" t="str">
            <v>093</v>
          </cell>
          <cell r="G110">
            <v>0</v>
          </cell>
          <cell r="H110">
            <v>0</v>
          </cell>
          <cell r="I110">
            <v>0</v>
          </cell>
          <cell r="AB110">
            <v>4</v>
          </cell>
          <cell r="AC110">
            <v>2</v>
          </cell>
          <cell r="AF110">
            <v>17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 t="str">
            <v>кондуктивная и нейросенсо</v>
          </cell>
        </row>
        <row r="111">
          <cell r="A111" t="str">
            <v>002000931</v>
          </cell>
          <cell r="B111" t="str">
            <v>25</v>
          </cell>
          <cell r="C111" t="str">
            <v>1119</v>
          </cell>
          <cell r="D111" t="str">
            <v>0140000</v>
          </cell>
          <cell r="E111" t="str">
            <v>002000</v>
          </cell>
          <cell r="F111" t="str">
            <v>931</v>
          </cell>
          <cell r="G111">
            <v>0</v>
          </cell>
          <cell r="H111">
            <v>0</v>
          </cell>
          <cell r="I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 t="str">
            <v>из них кондуктивная потер</v>
          </cell>
        </row>
        <row r="112">
          <cell r="A112" t="str">
            <v>002000932</v>
          </cell>
          <cell r="B112" t="str">
            <v>25</v>
          </cell>
          <cell r="C112" t="str">
            <v>1119</v>
          </cell>
          <cell r="D112" t="str">
            <v>0140000</v>
          </cell>
          <cell r="E112" t="str">
            <v>002000</v>
          </cell>
          <cell r="F112" t="str">
            <v>932</v>
          </cell>
          <cell r="G112">
            <v>0</v>
          </cell>
          <cell r="H112">
            <v>0</v>
          </cell>
          <cell r="I112">
            <v>0</v>
          </cell>
          <cell r="AB112">
            <v>3</v>
          </cell>
          <cell r="AC112">
            <v>1</v>
          </cell>
          <cell r="AF112">
            <v>15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 t="str">
            <v>нейросенсорная потеря слу</v>
          </cell>
        </row>
        <row r="113">
          <cell r="A113" t="str">
            <v>002000100</v>
          </cell>
          <cell r="B113" t="str">
            <v>25</v>
          </cell>
          <cell r="C113" t="str">
            <v>1119</v>
          </cell>
          <cell r="D113" t="str">
            <v>0140000</v>
          </cell>
          <cell r="E113" t="str">
            <v>002000</v>
          </cell>
          <cell r="F113" t="str">
            <v>100</v>
          </cell>
          <cell r="G113">
            <v>0</v>
          </cell>
          <cell r="H113">
            <v>0</v>
          </cell>
          <cell r="I113">
            <v>0</v>
          </cell>
          <cell r="J113">
            <v>6981</v>
          </cell>
          <cell r="K113">
            <v>1763</v>
          </cell>
          <cell r="L113">
            <v>1066</v>
          </cell>
          <cell r="M113">
            <v>79842</v>
          </cell>
          <cell r="N113">
            <v>116</v>
          </cell>
          <cell r="O113">
            <v>51</v>
          </cell>
          <cell r="P113">
            <v>20</v>
          </cell>
          <cell r="Q113">
            <v>5</v>
          </cell>
          <cell r="S113">
            <v>5721</v>
          </cell>
          <cell r="T113">
            <v>1358</v>
          </cell>
          <cell r="U113">
            <v>833</v>
          </cell>
          <cell r="V113">
            <v>65847</v>
          </cell>
          <cell r="W113">
            <v>101</v>
          </cell>
          <cell r="X113">
            <v>40</v>
          </cell>
          <cell r="Y113">
            <v>15</v>
          </cell>
          <cell r="Z113">
            <v>5</v>
          </cell>
          <cell r="AB113">
            <v>209</v>
          </cell>
          <cell r="AC113">
            <v>60</v>
          </cell>
          <cell r="AD113">
            <v>16</v>
          </cell>
          <cell r="AE113">
            <v>9</v>
          </cell>
          <cell r="AF113">
            <v>1504</v>
          </cell>
          <cell r="AG113">
            <v>100</v>
          </cell>
          <cell r="AH113">
            <v>1</v>
          </cell>
          <cell r="AK113">
            <v>1</v>
          </cell>
          <cell r="AL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 t="str">
            <v>болезни системы кровообра</v>
          </cell>
        </row>
        <row r="114">
          <cell r="A114" t="str">
            <v>002000101</v>
          </cell>
          <cell r="B114" t="str">
            <v>25</v>
          </cell>
          <cell r="C114" t="str">
            <v>1119</v>
          </cell>
          <cell r="D114" t="str">
            <v>0140000</v>
          </cell>
          <cell r="E114" t="str">
            <v>002000</v>
          </cell>
          <cell r="F114" t="str">
            <v>101</v>
          </cell>
          <cell r="G114">
            <v>0</v>
          </cell>
          <cell r="H114">
            <v>0</v>
          </cell>
          <cell r="I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 t="str">
            <v>из них:острая ревматическ</v>
          </cell>
        </row>
        <row r="115">
          <cell r="A115" t="str">
            <v>002000102</v>
          </cell>
          <cell r="B115" t="str">
            <v>25</v>
          </cell>
          <cell r="C115" t="str">
            <v>1119</v>
          </cell>
          <cell r="D115" t="str">
            <v>0140000</v>
          </cell>
          <cell r="E115" t="str">
            <v>002000</v>
          </cell>
          <cell r="F115" t="str">
            <v>102</v>
          </cell>
          <cell r="G115">
            <v>0</v>
          </cell>
          <cell r="H115">
            <v>0</v>
          </cell>
          <cell r="I115">
            <v>0</v>
          </cell>
          <cell r="J115">
            <v>11</v>
          </cell>
          <cell r="K115">
            <v>2</v>
          </cell>
          <cell r="L115">
            <v>1</v>
          </cell>
          <cell r="M115">
            <v>93</v>
          </cell>
          <cell r="S115">
            <v>10</v>
          </cell>
          <cell r="T115">
            <v>1</v>
          </cell>
          <cell r="U115">
            <v>1</v>
          </cell>
          <cell r="V115">
            <v>90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 t="str">
            <v>хронические ревматические</v>
          </cell>
        </row>
        <row r="116">
          <cell r="A116" t="str">
            <v>002000312</v>
          </cell>
          <cell r="B116" t="str">
            <v>25</v>
          </cell>
          <cell r="C116" t="str">
            <v>1119</v>
          </cell>
          <cell r="D116" t="str">
            <v>0140000</v>
          </cell>
          <cell r="E116" t="str">
            <v>002000</v>
          </cell>
          <cell r="F116" t="str">
            <v>312</v>
          </cell>
          <cell r="G116">
            <v>0</v>
          </cell>
          <cell r="H116">
            <v>0</v>
          </cell>
          <cell r="I116">
            <v>0</v>
          </cell>
          <cell r="J116">
            <v>11</v>
          </cell>
          <cell r="K116">
            <v>2</v>
          </cell>
          <cell r="L116">
            <v>1</v>
          </cell>
          <cell r="M116">
            <v>93</v>
          </cell>
          <cell r="S116">
            <v>10</v>
          </cell>
          <cell r="T116">
            <v>1</v>
          </cell>
          <cell r="U116">
            <v>1</v>
          </cell>
          <cell r="V116">
            <v>90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 t="str">
            <v>из них ревматические пора</v>
          </cell>
        </row>
        <row r="117">
          <cell r="A117" t="str">
            <v>002000103</v>
          </cell>
          <cell r="B117" t="str">
            <v>25</v>
          </cell>
          <cell r="C117" t="str">
            <v>1119</v>
          </cell>
          <cell r="D117" t="str">
            <v>0140000</v>
          </cell>
          <cell r="E117" t="str">
            <v>002000</v>
          </cell>
          <cell r="F117" t="str">
            <v>103</v>
          </cell>
          <cell r="G117">
            <v>0</v>
          </cell>
          <cell r="H117">
            <v>0</v>
          </cell>
          <cell r="I117">
            <v>0</v>
          </cell>
          <cell r="J117">
            <v>2074</v>
          </cell>
          <cell r="K117">
            <v>612</v>
          </cell>
          <cell r="L117">
            <v>341</v>
          </cell>
          <cell r="M117">
            <v>22484</v>
          </cell>
          <cell r="N117">
            <v>1</v>
          </cell>
          <cell r="S117">
            <v>1615</v>
          </cell>
          <cell r="T117">
            <v>457</v>
          </cell>
          <cell r="U117">
            <v>253</v>
          </cell>
          <cell r="V117">
            <v>17065</v>
          </cell>
          <cell r="W117">
            <v>1</v>
          </cell>
          <cell r="AB117">
            <v>40</v>
          </cell>
          <cell r="AC117">
            <v>12</v>
          </cell>
          <cell r="AD117">
            <v>4</v>
          </cell>
          <cell r="AF117">
            <v>322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 t="str">
            <v>болезни,характеризующ.пов</v>
          </cell>
        </row>
        <row r="118">
          <cell r="A118" t="str">
            <v>002000313</v>
          </cell>
          <cell r="B118" t="str">
            <v>25</v>
          </cell>
          <cell r="C118" t="str">
            <v>1119</v>
          </cell>
          <cell r="D118" t="str">
            <v>0140000</v>
          </cell>
          <cell r="E118" t="str">
            <v>002000</v>
          </cell>
          <cell r="F118" t="str">
            <v>313</v>
          </cell>
          <cell r="G118">
            <v>0</v>
          </cell>
          <cell r="H118">
            <v>0</v>
          </cell>
          <cell r="I118">
            <v>0</v>
          </cell>
          <cell r="J118">
            <v>109</v>
          </cell>
          <cell r="K118">
            <v>15</v>
          </cell>
          <cell r="L118">
            <v>9</v>
          </cell>
          <cell r="M118">
            <v>1393</v>
          </cell>
          <cell r="S118">
            <v>71</v>
          </cell>
          <cell r="T118">
            <v>12</v>
          </cell>
          <cell r="U118">
            <v>7</v>
          </cell>
          <cell r="V118">
            <v>701</v>
          </cell>
          <cell r="AB118">
            <v>39</v>
          </cell>
          <cell r="AC118">
            <v>12</v>
          </cell>
          <cell r="AD118">
            <v>4</v>
          </cell>
          <cell r="AF118">
            <v>313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 t="str">
            <v>из них эссенциальная гипе</v>
          </cell>
        </row>
        <row r="119">
          <cell r="A119" t="str">
            <v>002000314</v>
          </cell>
          <cell r="B119" t="str">
            <v>25</v>
          </cell>
          <cell r="C119" t="str">
            <v>1119</v>
          </cell>
          <cell r="D119" t="str">
            <v>0140000</v>
          </cell>
          <cell r="E119" t="str">
            <v>002000</v>
          </cell>
          <cell r="F119" t="str">
            <v>314</v>
          </cell>
          <cell r="G119">
            <v>0</v>
          </cell>
          <cell r="H119">
            <v>0</v>
          </cell>
          <cell r="I119">
            <v>0</v>
          </cell>
          <cell r="J119">
            <v>1899</v>
          </cell>
          <cell r="K119">
            <v>596</v>
          </cell>
          <cell r="L119">
            <v>332</v>
          </cell>
          <cell r="M119">
            <v>20363</v>
          </cell>
          <cell r="N119">
            <v>1</v>
          </cell>
          <cell r="S119">
            <v>1481</v>
          </cell>
          <cell r="T119">
            <v>444</v>
          </cell>
          <cell r="U119">
            <v>246</v>
          </cell>
          <cell r="V119">
            <v>15668</v>
          </cell>
          <cell r="W119">
            <v>1</v>
          </cell>
          <cell r="AB119">
            <v>1</v>
          </cell>
          <cell r="AF119">
            <v>9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 t="str">
            <v>гипертен.болезнь сердца(г</v>
          </cell>
        </row>
        <row r="120">
          <cell r="A120" t="str">
            <v>002000315</v>
          </cell>
          <cell r="B120" t="str">
            <v>25</v>
          </cell>
          <cell r="C120" t="str">
            <v>1119</v>
          </cell>
          <cell r="D120" t="str">
            <v>0140000</v>
          </cell>
          <cell r="E120" t="str">
            <v>002000</v>
          </cell>
          <cell r="F120" t="str">
            <v>315</v>
          </cell>
          <cell r="G120">
            <v>0</v>
          </cell>
          <cell r="H120">
            <v>0</v>
          </cell>
          <cell r="I120">
            <v>0</v>
          </cell>
          <cell r="J120">
            <v>2</v>
          </cell>
          <cell r="K120">
            <v>1</v>
          </cell>
          <cell r="M120">
            <v>19</v>
          </cell>
          <cell r="S120">
            <v>2</v>
          </cell>
          <cell r="T120">
            <v>1</v>
          </cell>
          <cell r="V120">
            <v>19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 t="str">
            <v>гипертензивная(гипертонич</v>
          </cell>
        </row>
        <row r="121">
          <cell r="A121" t="str">
            <v>002000316</v>
          </cell>
          <cell r="B121" t="str">
            <v>25</v>
          </cell>
          <cell r="C121" t="str">
            <v>1119</v>
          </cell>
          <cell r="D121" t="str">
            <v>0140000</v>
          </cell>
          <cell r="E121" t="str">
            <v>002000</v>
          </cell>
          <cell r="F121" t="str">
            <v>316</v>
          </cell>
          <cell r="G121">
            <v>0</v>
          </cell>
          <cell r="H121">
            <v>0</v>
          </cell>
          <cell r="I121">
            <v>0</v>
          </cell>
          <cell r="J121">
            <v>64</v>
          </cell>
          <cell r="M121">
            <v>709</v>
          </cell>
          <cell r="S121">
            <v>61</v>
          </cell>
          <cell r="V121">
            <v>677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 t="str">
            <v>гипертензивная(гипертонич</v>
          </cell>
        </row>
        <row r="122">
          <cell r="A122" t="str">
            <v>002000104</v>
          </cell>
          <cell r="B122" t="str">
            <v>25</v>
          </cell>
          <cell r="C122" t="str">
            <v>1119</v>
          </cell>
          <cell r="D122" t="str">
            <v>0140000</v>
          </cell>
          <cell r="E122" t="str">
            <v>002000</v>
          </cell>
          <cell r="F122" t="str">
            <v>104</v>
          </cell>
          <cell r="G122">
            <v>0</v>
          </cell>
          <cell r="H122">
            <v>0</v>
          </cell>
          <cell r="I122">
            <v>0</v>
          </cell>
          <cell r="J122">
            <v>1547</v>
          </cell>
          <cell r="K122">
            <v>413</v>
          </cell>
          <cell r="L122">
            <v>275</v>
          </cell>
          <cell r="M122">
            <v>15709</v>
          </cell>
          <cell r="N122">
            <v>53</v>
          </cell>
          <cell r="O122">
            <v>23</v>
          </cell>
          <cell r="P122">
            <v>9</v>
          </cell>
          <cell r="Q122">
            <v>4</v>
          </cell>
          <cell r="S122">
            <v>1291</v>
          </cell>
          <cell r="T122">
            <v>326</v>
          </cell>
          <cell r="U122">
            <v>213</v>
          </cell>
          <cell r="V122">
            <v>13542</v>
          </cell>
          <cell r="W122">
            <v>48</v>
          </cell>
          <cell r="X122">
            <v>19</v>
          </cell>
          <cell r="Y122">
            <v>8</v>
          </cell>
          <cell r="Z122">
            <v>4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 t="str">
            <v>ишемические болезни сердц</v>
          </cell>
        </row>
        <row r="123">
          <cell r="A123" t="str">
            <v>002000317</v>
          </cell>
          <cell r="B123" t="str">
            <v>25</v>
          </cell>
          <cell r="C123" t="str">
            <v>1119</v>
          </cell>
          <cell r="D123" t="str">
            <v>0140000</v>
          </cell>
          <cell r="E123" t="str">
            <v>002000</v>
          </cell>
          <cell r="F123" t="str">
            <v>317</v>
          </cell>
          <cell r="G123">
            <v>0</v>
          </cell>
          <cell r="H123">
            <v>0</v>
          </cell>
          <cell r="I123">
            <v>0</v>
          </cell>
          <cell r="J123">
            <v>695</v>
          </cell>
          <cell r="K123">
            <v>250</v>
          </cell>
          <cell r="L123">
            <v>164</v>
          </cell>
          <cell r="M123">
            <v>6146</v>
          </cell>
          <cell r="N123">
            <v>1</v>
          </cell>
          <cell r="S123">
            <v>525</v>
          </cell>
          <cell r="T123">
            <v>180</v>
          </cell>
          <cell r="U123">
            <v>117</v>
          </cell>
          <cell r="V123">
            <v>4725</v>
          </cell>
          <cell r="W123">
            <v>1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 t="str">
            <v>из них стенокардия</v>
          </cell>
        </row>
        <row r="124">
          <cell r="A124" t="str">
            <v>002000318</v>
          </cell>
          <cell r="B124" t="str">
            <v>25</v>
          </cell>
          <cell r="C124" t="str">
            <v>1119</v>
          </cell>
          <cell r="D124" t="str">
            <v>0140000</v>
          </cell>
          <cell r="E124" t="str">
            <v>002000</v>
          </cell>
          <cell r="F124" t="str">
            <v>318</v>
          </cell>
          <cell r="G124">
            <v>0</v>
          </cell>
          <cell r="H124">
            <v>0</v>
          </cell>
          <cell r="I124">
            <v>0</v>
          </cell>
          <cell r="J124">
            <v>12</v>
          </cell>
          <cell r="K124">
            <v>11</v>
          </cell>
          <cell r="L124">
            <v>6</v>
          </cell>
          <cell r="M124">
            <v>75</v>
          </cell>
          <cell r="S124">
            <v>9</v>
          </cell>
          <cell r="T124">
            <v>8</v>
          </cell>
          <cell r="U124">
            <v>5</v>
          </cell>
          <cell r="V124">
            <v>59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 t="str">
            <v>из нее нестабильная стено</v>
          </cell>
        </row>
        <row r="125">
          <cell r="A125" t="str">
            <v>002000319</v>
          </cell>
          <cell r="B125" t="str">
            <v>25</v>
          </cell>
          <cell r="C125" t="str">
            <v>1119</v>
          </cell>
          <cell r="D125" t="str">
            <v>0140000</v>
          </cell>
          <cell r="E125" t="str">
            <v>002000</v>
          </cell>
          <cell r="F125" t="str">
            <v>319</v>
          </cell>
          <cell r="G125">
            <v>0</v>
          </cell>
          <cell r="H125">
            <v>0</v>
          </cell>
          <cell r="I125">
            <v>0</v>
          </cell>
          <cell r="J125">
            <v>2</v>
          </cell>
          <cell r="K125">
            <v>1</v>
          </cell>
          <cell r="L125">
            <v>1</v>
          </cell>
          <cell r="M125">
            <v>16</v>
          </cell>
          <cell r="N125">
            <v>3</v>
          </cell>
          <cell r="O125">
            <v>1</v>
          </cell>
          <cell r="Q125">
            <v>2</v>
          </cell>
          <cell r="S125">
            <v>1</v>
          </cell>
          <cell r="V125">
            <v>15</v>
          </cell>
          <cell r="W125">
            <v>3</v>
          </cell>
          <cell r="X125">
            <v>1</v>
          </cell>
          <cell r="Z125">
            <v>2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 t="str">
            <v>острый инфаркт миокарда</v>
          </cell>
        </row>
        <row r="126">
          <cell r="A126" t="str">
            <v>002000320</v>
          </cell>
          <cell r="B126" t="str">
            <v>25</v>
          </cell>
          <cell r="C126" t="str">
            <v>1119</v>
          </cell>
          <cell r="D126" t="str">
            <v>0140000</v>
          </cell>
          <cell r="E126" t="str">
            <v>002000</v>
          </cell>
          <cell r="F126" t="str">
            <v>320</v>
          </cell>
          <cell r="G126">
            <v>0</v>
          </cell>
          <cell r="H126">
            <v>0</v>
          </cell>
          <cell r="I126">
            <v>0</v>
          </cell>
          <cell r="N126">
            <v>1</v>
          </cell>
          <cell r="O126">
            <v>1</v>
          </cell>
          <cell r="W126">
            <v>1</v>
          </cell>
          <cell r="X126">
            <v>1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 t="str">
            <v>повторный инфаркт миокард</v>
          </cell>
        </row>
        <row r="127">
          <cell r="A127" t="str">
            <v>002000372</v>
          </cell>
          <cell r="B127" t="str">
            <v>25</v>
          </cell>
          <cell r="C127" t="str">
            <v>1119</v>
          </cell>
          <cell r="D127" t="str">
            <v>0140000</v>
          </cell>
          <cell r="E127" t="str">
            <v>002000</v>
          </cell>
          <cell r="F127" t="str">
            <v>372</v>
          </cell>
          <cell r="G127">
            <v>0</v>
          </cell>
          <cell r="H127">
            <v>0</v>
          </cell>
          <cell r="I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 t="str">
            <v>др.формы острых ишемическ</v>
          </cell>
        </row>
        <row r="128">
          <cell r="A128" t="str">
            <v>002000373</v>
          </cell>
          <cell r="B128" t="str">
            <v>25</v>
          </cell>
          <cell r="C128" t="str">
            <v>1119</v>
          </cell>
          <cell r="D128" t="str">
            <v>0140000</v>
          </cell>
          <cell r="E128" t="str">
            <v>002000</v>
          </cell>
          <cell r="F128" t="str">
            <v>373</v>
          </cell>
          <cell r="G128">
            <v>0</v>
          </cell>
          <cell r="H128">
            <v>0</v>
          </cell>
          <cell r="I128">
            <v>0</v>
          </cell>
          <cell r="J128">
            <v>850</v>
          </cell>
          <cell r="K128">
            <v>162</v>
          </cell>
          <cell r="L128">
            <v>110</v>
          </cell>
          <cell r="M128">
            <v>9547</v>
          </cell>
          <cell r="N128">
            <v>48</v>
          </cell>
          <cell r="O128">
            <v>21</v>
          </cell>
          <cell r="P128">
            <v>9</v>
          </cell>
          <cell r="Q128">
            <v>2</v>
          </cell>
          <cell r="S128">
            <v>765</v>
          </cell>
          <cell r="T128">
            <v>146</v>
          </cell>
          <cell r="U128">
            <v>96</v>
          </cell>
          <cell r="V128">
            <v>8802</v>
          </cell>
          <cell r="W128">
            <v>43</v>
          </cell>
          <cell r="X128">
            <v>17</v>
          </cell>
          <cell r="Y128">
            <v>8</v>
          </cell>
          <cell r="Z128">
            <v>2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 t="str">
            <v>хроническая ишемическая б</v>
          </cell>
        </row>
        <row r="129">
          <cell r="A129" t="str">
            <v>002000323</v>
          </cell>
          <cell r="B129" t="str">
            <v>25</v>
          </cell>
          <cell r="C129" t="str">
            <v>1119</v>
          </cell>
          <cell r="D129" t="str">
            <v>0140000</v>
          </cell>
          <cell r="E129" t="str">
            <v>002000</v>
          </cell>
          <cell r="F129" t="str">
            <v>323</v>
          </cell>
          <cell r="G129">
            <v>0</v>
          </cell>
          <cell r="H129">
            <v>0</v>
          </cell>
          <cell r="I129">
            <v>0</v>
          </cell>
          <cell r="J129">
            <v>119</v>
          </cell>
          <cell r="K129">
            <v>45</v>
          </cell>
          <cell r="L129">
            <v>36</v>
          </cell>
          <cell r="M129">
            <v>1099</v>
          </cell>
          <cell r="N129">
            <v>9</v>
          </cell>
          <cell r="O129">
            <v>7</v>
          </cell>
          <cell r="P129">
            <v>3</v>
          </cell>
          <cell r="Q129">
            <v>1</v>
          </cell>
          <cell r="S129">
            <v>90</v>
          </cell>
          <cell r="T129">
            <v>39</v>
          </cell>
          <cell r="U129">
            <v>30</v>
          </cell>
          <cell r="V129">
            <v>837</v>
          </cell>
          <cell r="W129">
            <v>9</v>
          </cell>
          <cell r="X129">
            <v>6</v>
          </cell>
          <cell r="Y129">
            <v>2</v>
          </cell>
          <cell r="Z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 t="str">
            <v>из нее постинфарктный кар</v>
          </cell>
        </row>
        <row r="130">
          <cell r="A130" t="str">
            <v>002000105</v>
          </cell>
          <cell r="B130" t="str">
            <v>25</v>
          </cell>
          <cell r="C130" t="str">
            <v>1119</v>
          </cell>
          <cell r="D130" t="str">
            <v>0140000</v>
          </cell>
          <cell r="E130" t="str">
            <v>002000</v>
          </cell>
          <cell r="F130" t="str">
            <v>105</v>
          </cell>
          <cell r="G130">
            <v>0</v>
          </cell>
          <cell r="H130">
            <v>0</v>
          </cell>
          <cell r="I130">
            <v>0</v>
          </cell>
          <cell r="AB130">
            <v>3</v>
          </cell>
          <cell r="AF130">
            <v>17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 t="str">
            <v>др.формы легочно-сердечно</v>
          </cell>
        </row>
        <row r="131">
          <cell r="A131" t="str">
            <v>002000106</v>
          </cell>
          <cell r="B131" t="str">
            <v>25</v>
          </cell>
          <cell r="C131" t="str">
            <v>1119</v>
          </cell>
          <cell r="D131" t="str">
            <v>0140000</v>
          </cell>
          <cell r="E131" t="str">
            <v>002000</v>
          </cell>
          <cell r="F131" t="str">
            <v>106</v>
          </cell>
          <cell r="G131">
            <v>0</v>
          </cell>
          <cell r="H131">
            <v>0</v>
          </cell>
          <cell r="I131">
            <v>0</v>
          </cell>
          <cell r="J131">
            <v>679</v>
          </cell>
          <cell r="K131">
            <v>312</v>
          </cell>
          <cell r="L131">
            <v>208</v>
          </cell>
          <cell r="M131">
            <v>5917</v>
          </cell>
          <cell r="N131">
            <v>14</v>
          </cell>
          <cell r="O131">
            <v>9</v>
          </cell>
          <cell r="P131">
            <v>6</v>
          </cell>
          <cell r="Q131">
            <v>1</v>
          </cell>
          <cell r="S131">
            <v>550</v>
          </cell>
          <cell r="T131">
            <v>250</v>
          </cell>
          <cell r="U131">
            <v>178</v>
          </cell>
          <cell r="V131">
            <v>4773</v>
          </cell>
          <cell r="W131">
            <v>13</v>
          </cell>
          <cell r="X131">
            <v>8</v>
          </cell>
          <cell r="Y131">
            <v>5</v>
          </cell>
          <cell r="Z131">
            <v>1</v>
          </cell>
          <cell r="AB131">
            <v>93</v>
          </cell>
          <cell r="AC131">
            <v>34</v>
          </cell>
          <cell r="AD131">
            <v>8</v>
          </cell>
          <cell r="AE131">
            <v>6</v>
          </cell>
          <cell r="AF131">
            <v>746</v>
          </cell>
          <cell r="AG131">
            <v>64</v>
          </cell>
          <cell r="AH131">
            <v>1</v>
          </cell>
          <cell r="AK131">
            <v>1</v>
          </cell>
          <cell r="AL131">
            <v>1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 t="str">
            <v>др.болезни сердца</v>
          </cell>
        </row>
        <row r="132">
          <cell r="A132" t="str">
            <v>002000324</v>
          </cell>
          <cell r="B132" t="str">
            <v>25</v>
          </cell>
          <cell r="C132" t="str">
            <v>1119</v>
          </cell>
          <cell r="D132" t="str">
            <v>0140000</v>
          </cell>
          <cell r="E132" t="str">
            <v>002000</v>
          </cell>
          <cell r="F132" t="str">
            <v>324</v>
          </cell>
          <cell r="G132">
            <v>0</v>
          </cell>
          <cell r="H132">
            <v>0</v>
          </cell>
          <cell r="I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 t="str">
            <v>из них острый перикардит</v>
          </cell>
        </row>
        <row r="133">
          <cell r="A133" t="str">
            <v>002000325</v>
          </cell>
          <cell r="B133" t="str">
            <v>25</v>
          </cell>
          <cell r="C133" t="str">
            <v>1119</v>
          </cell>
          <cell r="D133" t="str">
            <v>0140000</v>
          </cell>
          <cell r="E133" t="str">
            <v>002000</v>
          </cell>
          <cell r="F133" t="str">
            <v>325</v>
          </cell>
          <cell r="G133">
            <v>0</v>
          </cell>
          <cell r="H133">
            <v>0</v>
          </cell>
          <cell r="I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 t="str">
            <v>из них острый и подострый</v>
          </cell>
        </row>
        <row r="134">
          <cell r="A134" t="str">
            <v>002000390</v>
          </cell>
          <cell r="B134" t="str">
            <v>25</v>
          </cell>
          <cell r="C134" t="str">
            <v>1119</v>
          </cell>
          <cell r="D134" t="str">
            <v>0140000</v>
          </cell>
          <cell r="E134" t="str">
            <v>002000</v>
          </cell>
          <cell r="F134" t="str">
            <v>390</v>
          </cell>
          <cell r="G134">
            <v>0</v>
          </cell>
          <cell r="H134">
            <v>0</v>
          </cell>
          <cell r="I134">
            <v>0</v>
          </cell>
          <cell r="J134">
            <v>4</v>
          </cell>
          <cell r="K134">
            <v>1</v>
          </cell>
          <cell r="L134">
            <v>1</v>
          </cell>
          <cell r="M134">
            <v>33</v>
          </cell>
          <cell r="N134">
            <v>1</v>
          </cell>
          <cell r="O134">
            <v>1</v>
          </cell>
          <cell r="S134">
            <v>3</v>
          </cell>
          <cell r="T134">
            <v>1</v>
          </cell>
          <cell r="U134">
            <v>1</v>
          </cell>
          <cell r="V134">
            <v>29</v>
          </cell>
          <cell r="W134">
            <v>1</v>
          </cell>
          <cell r="X134">
            <v>1</v>
          </cell>
          <cell r="AB134">
            <v>4</v>
          </cell>
          <cell r="AC134">
            <v>1</v>
          </cell>
          <cell r="AF134">
            <v>29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 t="str">
            <v>неревматические поражения</v>
          </cell>
        </row>
        <row r="135">
          <cell r="A135" t="str">
            <v>002000326</v>
          </cell>
          <cell r="B135" t="str">
            <v>25</v>
          </cell>
          <cell r="C135" t="str">
            <v>1119</v>
          </cell>
          <cell r="D135" t="str">
            <v>0140000</v>
          </cell>
          <cell r="E135" t="str">
            <v>002000</v>
          </cell>
          <cell r="F135" t="str">
            <v>326</v>
          </cell>
          <cell r="G135">
            <v>0</v>
          </cell>
          <cell r="H135">
            <v>0</v>
          </cell>
          <cell r="I135">
            <v>0</v>
          </cell>
          <cell r="J135">
            <v>2</v>
          </cell>
          <cell r="K135">
            <v>1</v>
          </cell>
          <cell r="L135">
            <v>1</v>
          </cell>
          <cell r="M135">
            <v>26</v>
          </cell>
          <cell r="AB135">
            <v>3</v>
          </cell>
          <cell r="AC135">
            <v>2</v>
          </cell>
          <cell r="AF135">
            <v>22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 t="str">
            <v>острый миокардит</v>
          </cell>
        </row>
        <row r="136">
          <cell r="A136" t="str">
            <v>002000327</v>
          </cell>
          <cell r="B136" t="str">
            <v>25</v>
          </cell>
          <cell r="C136" t="str">
            <v>1119</v>
          </cell>
          <cell r="D136" t="str">
            <v>0140000</v>
          </cell>
          <cell r="E136" t="str">
            <v>002000</v>
          </cell>
          <cell r="F136" t="str">
            <v>327</v>
          </cell>
          <cell r="G136">
            <v>0</v>
          </cell>
          <cell r="H136">
            <v>0</v>
          </cell>
          <cell r="I136">
            <v>0</v>
          </cell>
          <cell r="J136">
            <v>67</v>
          </cell>
          <cell r="K136">
            <v>20</v>
          </cell>
          <cell r="L136">
            <v>13</v>
          </cell>
          <cell r="M136">
            <v>625</v>
          </cell>
          <cell r="N136">
            <v>9</v>
          </cell>
          <cell r="O136">
            <v>4</v>
          </cell>
          <cell r="P136">
            <v>1</v>
          </cell>
          <cell r="Q136">
            <v>1</v>
          </cell>
          <cell r="S136">
            <v>49</v>
          </cell>
          <cell r="T136">
            <v>13</v>
          </cell>
          <cell r="U136">
            <v>10</v>
          </cell>
          <cell r="V136">
            <v>452</v>
          </cell>
          <cell r="W136">
            <v>8</v>
          </cell>
          <cell r="X136">
            <v>3</v>
          </cell>
          <cell r="Y136">
            <v>1</v>
          </cell>
          <cell r="Z136">
            <v>1</v>
          </cell>
          <cell r="AB136">
            <v>6</v>
          </cell>
          <cell r="AC136">
            <v>3</v>
          </cell>
          <cell r="AE136">
            <v>1</v>
          </cell>
          <cell r="AF136">
            <v>81</v>
          </cell>
          <cell r="AG136">
            <v>8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 t="str">
            <v>кардиомиопатия</v>
          </cell>
        </row>
        <row r="137">
          <cell r="A137" t="str">
            <v>002000328</v>
          </cell>
          <cell r="B137" t="str">
            <v>25</v>
          </cell>
          <cell r="C137" t="str">
            <v>1119</v>
          </cell>
          <cell r="D137" t="str">
            <v>0140000</v>
          </cell>
          <cell r="E137" t="str">
            <v>002000</v>
          </cell>
          <cell r="F137" t="str">
            <v>328</v>
          </cell>
          <cell r="G137">
            <v>0</v>
          </cell>
          <cell r="H137">
            <v>0</v>
          </cell>
          <cell r="I137">
            <v>0</v>
          </cell>
          <cell r="J137">
            <v>1</v>
          </cell>
          <cell r="M137">
            <v>10</v>
          </cell>
          <cell r="S137">
            <v>1</v>
          </cell>
          <cell r="V137">
            <v>10</v>
          </cell>
          <cell r="AB137">
            <v>5</v>
          </cell>
          <cell r="AC137">
            <v>1</v>
          </cell>
          <cell r="AF137">
            <v>27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 t="str">
            <v>предсердно-желудочковая(а</v>
          </cell>
        </row>
        <row r="138">
          <cell r="A138" t="str">
            <v>002000329</v>
          </cell>
          <cell r="B138" t="str">
            <v>25</v>
          </cell>
          <cell r="C138" t="str">
            <v>1119</v>
          </cell>
          <cell r="D138" t="str">
            <v>0140000</v>
          </cell>
          <cell r="E138" t="str">
            <v>002000</v>
          </cell>
          <cell r="F138" t="str">
            <v>329</v>
          </cell>
          <cell r="G138">
            <v>0</v>
          </cell>
          <cell r="H138">
            <v>0</v>
          </cell>
          <cell r="I138">
            <v>0</v>
          </cell>
          <cell r="J138">
            <v>2</v>
          </cell>
          <cell r="K138">
            <v>1</v>
          </cell>
          <cell r="L138">
            <v>1</v>
          </cell>
          <cell r="M138">
            <v>25</v>
          </cell>
          <cell r="S138">
            <v>1</v>
          </cell>
          <cell r="T138">
            <v>1</v>
          </cell>
          <cell r="U138">
            <v>1</v>
          </cell>
          <cell r="V138">
            <v>19</v>
          </cell>
          <cell r="AB138">
            <v>2</v>
          </cell>
          <cell r="AC138">
            <v>1</v>
          </cell>
          <cell r="AD138">
            <v>1</v>
          </cell>
          <cell r="AF138">
            <v>15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 t="str">
            <v>желудочковая тахикардия</v>
          </cell>
        </row>
        <row r="139">
          <cell r="A139" t="str">
            <v>002000330</v>
          </cell>
          <cell r="B139" t="str">
            <v>25</v>
          </cell>
          <cell r="C139" t="str">
            <v>1119</v>
          </cell>
          <cell r="D139" t="str">
            <v>0140000</v>
          </cell>
          <cell r="E139" t="str">
            <v>002000</v>
          </cell>
          <cell r="F139" t="str">
            <v>330</v>
          </cell>
          <cell r="G139">
            <v>0</v>
          </cell>
          <cell r="H139">
            <v>0</v>
          </cell>
          <cell r="I139">
            <v>0</v>
          </cell>
          <cell r="J139">
            <v>529</v>
          </cell>
          <cell r="K139">
            <v>249</v>
          </cell>
          <cell r="L139">
            <v>169</v>
          </cell>
          <cell r="M139">
            <v>4508</v>
          </cell>
          <cell r="S139">
            <v>451</v>
          </cell>
          <cell r="T139">
            <v>205</v>
          </cell>
          <cell r="U139">
            <v>147</v>
          </cell>
          <cell r="V139">
            <v>3862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 t="str">
            <v>фибрилляция и трепетание</v>
          </cell>
        </row>
        <row r="140">
          <cell r="A140" t="str">
            <v>002000391</v>
          </cell>
          <cell r="B140" t="str">
            <v>25</v>
          </cell>
          <cell r="C140" t="str">
            <v>1119</v>
          </cell>
          <cell r="D140" t="str">
            <v>0140000</v>
          </cell>
          <cell r="E140" t="str">
            <v>002000</v>
          </cell>
          <cell r="F140" t="str">
            <v>391</v>
          </cell>
          <cell r="G140">
            <v>0</v>
          </cell>
          <cell r="H140">
            <v>0</v>
          </cell>
          <cell r="I140">
            <v>0</v>
          </cell>
          <cell r="J140">
            <v>2</v>
          </cell>
          <cell r="K140">
            <v>1</v>
          </cell>
          <cell r="M140">
            <v>14</v>
          </cell>
          <cell r="S140">
            <v>2</v>
          </cell>
          <cell r="T140">
            <v>1</v>
          </cell>
          <cell r="V140">
            <v>14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 t="str">
            <v>синдром слабости синусово</v>
          </cell>
        </row>
        <row r="141">
          <cell r="A141" t="str">
            <v>002000107</v>
          </cell>
          <cell r="B141" t="str">
            <v>25</v>
          </cell>
          <cell r="C141" t="str">
            <v>1119</v>
          </cell>
          <cell r="D141" t="str">
            <v>0140000</v>
          </cell>
          <cell r="E141" t="str">
            <v>002000</v>
          </cell>
          <cell r="F141" t="str">
            <v>107</v>
          </cell>
          <cell r="G141">
            <v>0</v>
          </cell>
          <cell r="H141">
            <v>0</v>
          </cell>
          <cell r="I141">
            <v>0</v>
          </cell>
          <cell r="J141">
            <v>1690</v>
          </cell>
          <cell r="K141">
            <v>260</v>
          </cell>
          <cell r="L141">
            <v>168</v>
          </cell>
          <cell r="M141">
            <v>25391</v>
          </cell>
          <cell r="N141">
            <v>37</v>
          </cell>
          <cell r="O141">
            <v>11</v>
          </cell>
          <cell r="P141">
            <v>4</v>
          </cell>
          <cell r="S141">
            <v>1503</v>
          </cell>
          <cell r="T141">
            <v>203</v>
          </cell>
          <cell r="U141">
            <v>134</v>
          </cell>
          <cell r="V141">
            <v>22079</v>
          </cell>
          <cell r="W141">
            <v>27</v>
          </cell>
          <cell r="X141">
            <v>5</v>
          </cell>
          <cell r="Y141">
            <v>1</v>
          </cell>
          <cell r="AB141">
            <v>5</v>
          </cell>
          <cell r="AC141">
            <v>3</v>
          </cell>
          <cell r="AE141">
            <v>3</v>
          </cell>
          <cell r="AF141">
            <v>77</v>
          </cell>
          <cell r="AG141">
            <v>36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 t="str">
            <v>цереброваскулярные болезн</v>
          </cell>
        </row>
        <row r="142">
          <cell r="A142" t="str">
            <v>002000380</v>
          </cell>
          <cell r="B142" t="str">
            <v>25</v>
          </cell>
          <cell r="C142" t="str">
            <v>1119</v>
          </cell>
          <cell r="D142" t="str">
            <v>0140000</v>
          </cell>
          <cell r="E142" t="str">
            <v>002000</v>
          </cell>
          <cell r="F142" t="str">
            <v>380</v>
          </cell>
          <cell r="G142">
            <v>0</v>
          </cell>
          <cell r="H142">
            <v>0</v>
          </cell>
          <cell r="I142">
            <v>0</v>
          </cell>
          <cell r="N142">
            <v>2</v>
          </cell>
          <cell r="O142">
            <v>1</v>
          </cell>
          <cell r="W142">
            <v>1</v>
          </cell>
          <cell r="X142">
            <v>1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 t="str">
            <v>из них:субарахноидальное</v>
          </cell>
        </row>
        <row r="143">
          <cell r="A143" t="str">
            <v>002000381</v>
          </cell>
          <cell r="B143" t="str">
            <v>25</v>
          </cell>
          <cell r="C143" t="str">
            <v>1119</v>
          </cell>
          <cell r="D143" t="str">
            <v>0140000</v>
          </cell>
          <cell r="E143" t="str">
            <v>002000</v>
          </cell>
          <cell r="F143" t="str">
            <v>381</v>
          </cell>
          <cell r="G143">
            <v>0</v>
          </cell>
          <cell r="H143">
            <v>0</v>
          </cell>
          <cell r="I143">
            <v>0</v>
          </cell>
          <cell r="N143">
            <v>1</v>
          </cell>
          <cell r="O143">
            <v>1</v>
          </cell>
          <cell r="P143">
            <v>1</v>
          </cell>
          <cell r="AB143">
            <v>3</v>
          </cell>
          <cell r="AC143">
            <v>2</v>
          </cell>
          <cell r="AE143">
            <v>3</v>
          </cell>
          <cell r="AF143">
            <v>36</v>
          </cell>
          <cell r="AG143">
            <v>36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 t="str">
            <v>внутримозговое и др.внутр</v>
          </cell>
        </row>
        <row r="144">
          <cell r="A144" t="str">
            <v>002000333</v>
          </cell>
          <cell r="B144" t="str">
            <v>25</v>
          </cell>
          <cell r="C144" t="str">
            <v>1119</v>
          </cell>
          <cell r="D144" t="str">
            <v>0140000</v>
          </cell>
          <cell r="E144" t="str">
            <v>002000</v>
          </cell>
          <cell r="F144" t="str">
            <v>333</v>
          </cell>
          <cell r="G144">
            <v>0</v>
          </cell>
          <cell r="H144">
            <v>0</v>
          </cell>
          <cell r="I144">
            <v>0</v>
          </cell>
          <cell r="J144">
            <v>5</v>
          </cell>
          <cell r="K144">
            <v>5</v>
          </cell>
          <cell r="L144">
            <v>5</v>
          </cell>
          <cell r="M144">
            <v>57</v>
          </cell>
          <cell r="N144">
            <v>5</v>
          </cell>
          <cell r="O144">
            <v>4</v>
          </cell>
          <cell r="P144">
            <v>3</v>
          </cell>
          <cell r="S144">
            <v>5</v>
          </cell>
          <cell r="T144">
            <v>5</v>
          </cell>
          <cell r="U144">
            <v>5</v>
          </cell>
          <cell r="V144">
            <v>57</v>
          </cell>
          <cell r="W144">
            <v>2</v>
          </cell>
          <cell r="X144">
            <v>1</v>
          </cell>
          <cell r="Y144">
            <v>1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 t="str">
            <v>инфаркт мозга</v>
          </cell>
        </row>
        <row r="145">
          <cell r="A145" t="str">
            <v>002000334</v>
          </cell>
          <cell r="B145" t="str">
            <v>25</v>
          </cell>
          <cell r="C145" t="str">
            <v>1119</v>
          </cell>
          <cell r="D145" t="str">
            <v>0140000</v>
          </cell>
          <cell r="E145" t="str">
            <v>002000</v>
          </cell>
          <cell r="F145" t="str">
            <v>334</v>
          </cell>
          <cell r="G145">
            <v>0</v>
          </cell>
          <cell r="H145">
            <v>0</v>
          </cell>
          <cell r="I145">
            <v>0</v>
          </cell>
          <cell r="J145">
            <v>9</v>
          </cell>
          <cell r="K145">
            <v>9</v>
          </cell>
          <cell r="L145">
            <v>8</v>
          </cell>
          <cell r="M145">
            <v>563</v>
          </cell>
          <cell r="N145">
            <v>3</v>
          </cell>
          <cell r="S145">
            <v>9</v>
          </cell>
          <cell r="T145">
            <v>9</v>
          </cell>
          <cell r="U145">
            <v>8</v>
          </cell>
          <cell r="V145">
            <v>563</v>
          </cell>
          <cell r="W145">
            <v>2</v>
          </cell>
          <cell r="AB145">
            <v>1</v>
          </cell>
          <cell r="AC145">
            <v>1</v>
          </cell>
          <cell r="AF145">
            <v>25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 t="str">
            <v>инсульт,неуточненный как</v>
          </cell>
        </row>
        <row r="146">
          <cell r="A146" t="str">
            <v>002000335</v>
          </cell>
          <cell r="B146" t="str">
            <v>25</v>
          </cell>
          <cell r="C146" t="str">
            <v>1119</v>
          </cell>
          <cell r="D146" t="str">
            <v>0140000</v>
          </cell>
          <cell r="E146" t="str">
            <v>002000</v>
          </cell>
          <cell r="F146" t="str">
            <v>335</v>
          </cell>
          <cell r="G146">
            <v>0</v>
          </cell>
          <cell r="H146">
            <v>0</v>
          </cell>
          <cell r="I146">
            <v>0</v>
          </cell>
          <cell r="J146">
            <v>4</v>
          </cell>
          <cell r="M146">
            <v>34</v>
          </cell>
          <cell r="S146">
            <v>4</v>
          </cell>
          <cell r="V146">
            <v>34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 t="str">
            <v>ззакуп.и стеноз прецереб.</v>
          </cell>
        </row>
        <row r="147">
          <cell r="A147" t="str">
            <v>002000336</v>
          </cell>
          <cell r="B147" t="str">
            <v>25</v>
          </cell>
          <cell r="C147" t="str">
            <v>1119</v>
          </cell>
          <cell r="D147" t="str">
            <v>0140000</v>
          </cell>
          <cell r="E147" t="str">
            <v>002000</v>
          </cell>
          <cell r="F147" t="str">
            <v>336</v>
          </cell>
          <cell r="G147">
            <v>0</v>
          </cell>
          <cell r="H147">
            <v>0</v>
          </cell>
          <cell r="I147">
            <v>0</v>
          </cell>
          <cell r="J147">
            <v>1672</v>
          </cell>
          <cell r="K147">
            <v>246</v>
          </cell>
          <cell r="L147">
            <v>155</v>
          </cell>
          <cell r="M147">
            <v>24737</v>
          </cell>
          <cell r="N147">
            <v>22</v>
          </cell>
          <cell r="O147">
            <v>2</v>
          </cell>
          <cell r="S147">
            <v>1485</v>
          </cell>
          <cell r="T147">
            <v>189</v>
          </cell>
          <cell r="U147">
            <v>121</v>
          </cell>
          <cell r="V147">
            <v>21425</v>
          </cell>
          <cell r="W147">
            <v>20</v>
          </cell>
          <cell r="X147">
            <v>2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 t="str">
            <v>др.цереброваскуляррные б-</v>
          </cell>
        </row>
        <row r="148">
          <cell r="A148" t="str">
            <v>002000337</v>
          </cell>
          <cell r="B148" t="str">
            <v>25</v>
          </cell>
          <cell r="C148" t="str">
            <v>1119</v>
          </cell>
          <cell r="D148" t="str">
            <v>0140000</v>
          </cell>
          <cell r="E148" t="str">
            <v>002000</v>
          </cell>
          <cell r="F148" t="str">
            <v>337</v>
          </cell>
          <cell r="G148">
            <v>0</v>
          </cell>
          <cell r="H148">
            <v>0</v>
          </cell>
          <cell r="I148">
            <v>0</v>
          </cell>
          <cell r="J148">
            <v>130</v>
          </cell>
          <cell r="K148">
            <v>4</v>
          </cell>
          <cell r="L148">
            <v>4</v>
          </cell>
          <cell r="M148">
            <v>2183</v>
          </cell>
          <cell r="N148">
            <v>5</v>
          </cell>
          <cell r="O148">
            <v>1</v>
          </cell>
          <cell r="S148">
            <v>120</v>
          </cell>
          <cell r="T148">
            <v>4</v>
          </cell>
          <cell r="U148">
            <v>4</v>
          </cell>
          <cell r="V148">
            <v>2081</v>
          </cell>
          <cell r="W148">
            <v>5</v>
          </cell>
          <cell r="X148">
            <v>1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 t="str">
            <v>из них церебральный атеро</v>
          </cell>
        </row>
        <row r="149">
          <cell r="A149" t="str">
            <v>002000108</v>
          </cell>
          <cell r="B149" t="str">
            <v>25</v>
          </cell>
          <cell r="C149" t="str">
            <v>1119</v>
          </cell>
          <cell r="D149" t="str">
            <v>0140000</v>
          </cell>
          <cell r="E149" t="str">
            <v>002000</v>
          </cell>
          <cell r="F149" t="str">
            <v>108</v>
          </cell>
          <cell r="G149">
            <v>0</v>
          </cell>
          <cell r="H149">
            <v>0</v>
          </cell>
          <cell r="I149">
            <v>0</v>
          </cell>
          <cell r="J149">
            <v>519</v>
          </cell>
          <cell r="K149">
            <v>53</v>
          </cell>
          <cell r="L149">
            <v>28</v>
          </cell>
          <cell r="M149">
            <v>5969</v>
          </cell>
          <cell r="N149">
            <v>1</v>
          </cell>
          <cell r="O149">
            <v>1</v>
          </cell>
          <cell r="S149">
            <v>407</v>
          </cell>
          <cell r="T149">
            <v>43</v>
          </cell>
          <cell r="U149">
            <v>22</v>
          </cell>
          <cell r="V149">
            <v>4761</v>
          </cell>
          <cell r="W149">
            <v>1</v>
          </cell>
          <cell r="X149">
            <v>1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 t="str">
            <v>атеросклероз артерий коне</v>
          </cell>
        </row>
        <row r="150">
          <cell r="A150" t="str">
            <v>002000109</v>
          </cell>
          <cell r="B150" t="str">
            <v>25</v>
          </cell>
          <cell r="C150" t="str">
            <v>1119</v>
          </cell>
          <cell r="D150" t="str">
            <v>0140000</v>
          </cell>
          <cell r="E150" t="str">
            <v>002000</v>
          </cell>
          <cell r="F150" t="str">
            <v>109</v>
          </cell>
          <cell r="G150">
            <v>0</v>
          </cell>
          <cell r="H150">
            <v>0</v>
          </cell>
          <cell r="I150">
            <v>0</v>
          </cell>
          <cell r="J150">
            <v>329</v>
          </cell>
          <cell r="K150">
            <v>73</v>
          </cell>
          <cell r="L150">
            <v>20</v>
          </cell>
          <cell r="M150">
            <v>2965</v>
          </cell>
          <cell r="N150">
            <v>1</v>
          </cell>
          <cell r="O150">
            <v>1</v>
          </cell>
          <cell r="S150">
            <v>242</v>
          </cell>
          <cell r="T150">
            <v>50</v>
          </cell>
          <cell r="U150">
            <v>17</v>
          </cell>
          <cell r="V150">
            <v>2177</v>
          </cell>
          <cell r="W150">
            <v>1</v>
          </cell>
          <cell r="X150">
            <v>1</v>
          </cell>
          <cell r="AB150">
            <v>51</v>
          </cell>
          <cell r="AC150">
            <v>8</v>
          </cell>
          <cell r="AD150">
            <v>3</v>
          </cell>
          <cell r="AF150">
            <v>205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 t="str">
            <v>б-ни вен,лимфатических со</v>
          </cell>
        </row>
        <row r="151">
          <cell r="A151" t="str">
            <v>002000338</v>
          </cell>
          <cell r="B151" t="str">
            <v>25</v>
          </cell>
          <cell r="C151" t="str">
            <v>1119</v>
          </cell>
          <cell r="D151" t="str">
            <v>0140000</v>
          </cell>
          <cell r="E151" t="str">
            <v>002000</v>
          </cell>
          <cell r="F151" t="str">
            <v>338</v>
          </cell>
          <cell r="G151">
            <v>0</v>
          </cell>
          <cell r="H151">
            <v>0</v>
          </cell>
          <cell r="I151">
            <v>0</v>
          </cell>
          <cell r="J151">
            <v>70</v>
          </cell>
          <cell r="K151">
            <v>42</v>
          </cell>
          <cell r="L151">
            <v>6</v>
          </cell>
          <cell r="M151">
            <v>620</v>
          </cell>
          <cell r="S151">
            <v>46</v>
          </cell>
          <cell r="T151">
            <v>30</v>
          </cell>
          <cell r="U151">
            <v>5</v>
          </cell>
          <cell r="V151">
            <v>401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 t="str">
            <v>из них флебит и тромбофле</v>
          </cell>
        </row>
        <row r="152">
          <cell r="A152" t="str">
            <v>002000339</v>
          </cell>
          <cell r="B152" t="str">
            <v>25</v>
          </cell>
          <cell r="C152" t="str">
            <v>1119</v>
          </cell>
          <cell r="D152" t="str">
            <v>0140000</v>
          </cell>
          <cell r="E152" t="str">
            <v>002000</v>
          </cell>
          <cell r="F152" t="str">
            <v>339</v>
          </cell>
          <cell r="G152">
            <v>0</v>
          </cell>
          <cell r="H152">
            <v>0</v>
          </cell>
          <cell r="I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 t="str">
            <v>тромбоз портальной вены</v>
          </cell>
        </row>
        <row r="153">
          <cell r="A153" t="str">
            <v>002000340</v>
          </cell>
          <cell r="B153" t="str">
            <v>25</v>
          </cell>
          <cell r="C153" t="str">
            <v>1119</v>
          </cell>
          <cell r="D153" t="str">
            <v>0140000</v>
          </cell>
          <cell r="E153" t="str">
            <v>002000</v>
          </cell>
          <cell r="F153" t="str">
            <v>340</v>
          </cell>
          <cell r="G153">
            <v>0</v>
          </cell>
          <cell r="H153">
            <v>0</v>
          </cell>
          <cell r="I153">
            <v>0</v>
          </cell>
          <cell r="J153">
            <v>93</v>
          </cell>
          <cell r="K153">
            <v>11</v>
          </cell>
          <cell r="L153">
            <v>3</v>
          </cell>
          <cell r="M153">
            <v>781</v>
          </cell>
          <cell r="S153">
            <v>73</v>
          </cell>
          <cell r="T153">
            <v>8</v>
          </cell>
          <cell r="U153">
            <v>3</v>
          </cell>
          <cell r="V153">
            <v>611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 t="str">
            <v>варикозное расшир.вен ниж</v>
          </cell>
        </row>
        <row r="154">
          <cell r="A154" t="str">
            <v>002000110</v>
          </cell>
          <cell r="B154" t="str">
            <v>25</v>
          </cell>
          <cell r="C154" t="str">
            <v>1119</v>
          </cell>
          <cell r="D154" t="str">
            <v>0140000</v>
          </cell>
          <cell r="E154" t="str">
            <v>002000</v>
          </cell>
          <cell r="F154" t="str">
            <v>110</v>
          </cell>
          <cell r="G154">
            <v>0</v>
          </cell>
          <cell r="H154">
            <v>0</v>
          </cell>
          <cell r="I154">
            <v>0</v>
          </cell>
          <cell r="J154">
            <v>1500</v>
          </cell>
          <cell r="K154">
            <v>834</v>
          </cell>
          <cell r="L154">
            <v>491</v>
          </cell>
          <cell r="M154">
            <v>13330</v>
          </cell>
          <cell r="N154">
            <v>30</v>
          </cell>
          <cell r="O154">
            <v>21</v>
          </cell>
          <cell r="P154">
            <v>6</v>
          </cell>
          <cell r="Q154">
            <v>3</v>
          </cell>
          <cell r="R154">
            <v>1</v>
          </cell>
          <cell r="S154">
            <v>736</v>
          </cell>
          <cell r="T154">
            <v>415</v>
          </cell>
          <cell r="U154">
            <v>259</v>
          </cell>
          <cell r="V154">
            <v>6881</v>
          </cell>
          <cell r="W154">
            <v>22</v>
          </cell>
          <cell r="X154">
            <v>14</v>
          </cell>
          <cell r="Y154">
            <v>5</v>
          </cell>
          <cell r="Z154">
            <v>2</v>
          </cell>
          <cell r="AB154">
            <v>4520</v>
          </cell>
          <cell r="AC154">
            <v>3809</v>
          </cell>
          <cell r="AD154">
            <v>1511</v>
          </cell>
          <cell r="AE154">
            <v>608</v>
          </cell>
          <cell r="AF154">
            <v>26988</v>
          </cell>
          <cell r="AG154">
            <v>3342</v>
          </cell>
          <cell r="AH154">
            <v>1</v>
          </cell>
          <cell r="AI154">
            <v>1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 t="str">
            <v>болезни органов дыхания</v>
          </cell>
        </row>
        <row r="155">
          <cell r="A155" t="str">
            <v>002000111</v>
          </cell>
          <cell r="B155" t="str">
            <v>25</v>
          </cell>
          <cell r="C155" t="str">
            <v>1119</v>
          </cell>
          <cell r="D155" t="str">
            <v>0140000</v>
          </cell>
          <cell r="E155" t="str">
            <v>002000</v>
          </cell>
          <cell r="F155" t="str">
            <v>111</v>
          </cell>
          <cell r="G155">
            <v>0</v>
          </cell>
          <cell r="H155">
            <v>0</v>
          </cell>
          <cell r="I155">
            <v>0</v>
          </cell>
          <cell r="J155">
            <v>394</v>
          </cell>
          <cell r="K155">
            <v>234</v>
          </cell>
          <cell r="L155">
            <v>117</v>
          </cell>
          <cell r="M155">
            <v>2153</v>
          </cell>
          <cell r="S155">
            <v>97</v>
          </cell>
          <cell r="T155">
            <v>62</v>
          </cell>
          <cell r="U155">
            <v>37</v>
          </cell>
          <cell r="V155">
            <v>751</v>
          </cell>
          <cell r="AB155">
            <v>2092</v>
          </cell>
          <cell r="AC155">
            <v>1829</v>
          </cell>
          <cell r="AD155">
            <v>762</v>
          </cell>
          <cell r="AE155">
            <v>311</v>
          </cell>
          <cell r="AF155">
            <v>12341</v>
          </cell>
          <cell r="AG155">
            <v>720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 t="str">
            <v>из них:острые респират.ин</v>
          </cell>
        </row>
        <row r="156">
          <cell r="A156" t="str">
            <v>002000341</v>
          </cell>
          <cell r="B156" t="str">
            <v>25</v>
          </cell>
          <cell r="C156" t="str">
            <v>1119</v>
          </cell>
          <cell r="D156" t="str">
            <v>0140000</v>
          </cell>
          <cell r="E156" t="str">
            <v>002000</v>
          </cell>
          <cell r="F156" t="str">
            <v>341</v>
          </cell>
          <cell r="G156">
            <v>0</v>
          </cell>
          <cell r="H156">
            <v>0</v>
          </cell>
          <cell r="I156">
            <v>0</v>
          </cell>
          <cell r="J156">
            <v>12</v>
          </cell>
          <cell r="K156">
            <v>6</v>
          </cell>
          <cell r="L156">
            <v>4</v>
          </cell>
          <cell r="M156">
            <v>83</v>
          </cell>
          <cell r="S156">
            <v>7</v>
          </cell>
          <cell r="T156">
            <v>4</v>
          </cell>
          <cell r="U156">
            <v>4</v>
          </cell>
          <cell r="V156">
            <v>39</v>
          </cell>
          <cell r="AB156">
            <v>115</v>
          </cell>
          <cell r="AC156">
            <v>100</v>
          </cell>
          <cell r="AD156">
            <v>33</v>
          </cell>
          <cell r="AE156">
            <v>9</v>
          </cell>
          <cell r="AF156">
            <v>764</v>
          </cell>
          <cell r="AG156">
            <v>57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 t="str">
            <v>из них острый ларингит и</v>
          </cell>
        </row>
        <row r="157">
          <cell r="A157" t="str">
            <v>002000342</v>
          </cell>
          <cell r="B157" t="str">
            <v>25</v>
          </cell>
          <cell r="C157" t="str">
            <v>1119</v>
          </cell>
          <cell r="D157" t="str">
            <v>0140000</v>
          </cell>
          <cell r="E157" t="str">
            <v>002000</v>
          </cell>
          <cell r="F157" t="str">
            <v>342</v>
          </cell>
          <cell r="G157">
            <v>0</v>
          </cell>
          <cell r="H157">
            <v>0</v>
          </cell>
          <cell r="I157">
            <v>0</v>
          </cell>
          <cell r="AB157">
            <v>92</v>
          </cell>
          <cell r="AC157">
            <v>90</v>
          </cell>
          <cell r="AD157">
            <v>58</v>
          </cell>
          <cell r="AE157">
            <v>21</v>
          </cell>
          <cell r="AF157">
            <v>352</v>
          </cell>
          <cell r="AG157">
            <v>71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>острый обструкт.ларингит(</v>
          </cell>
        </row>
        <row r="158">
          <cell r="A158" t="str">
            <v>002000112</v>
          </cell>
          <cell r="B158" t="str">
            <v>25</v>
          </cell>
          <cell r="C158" t="str">
            <v>1119</v>
          </cell>
          <cell r="D158" t="str">
            <v>0140000</v>
          </cell>
          <cell r="E158" t="str">
            <v>002000</v>
          </cell>
          <cell r="F158" t="str">
            <v>112</v>
          </cell>
          <cell r="G158">
            <v>0</v>
          </cell>
          <cell r="H158">
            <v>0</v>
          </cell>
          <cell r="I158">
            <v>0</v>
          </cell>
          <cell r="J158">
            <v>224</v>
          </cell>
          <cell r="K158">
            <v>224</v>
          </cell>
          <cell r="L158">
            <v>152</v>
          </cell>
          <cell r="M158">
            <v>1537</v>
          </cell>
          <cell r="N158">
            <v>2</v>
          </cell>
          <cell r="O158">
            <v>2</v>
          </cell>
          <cell r="S158">
            <v>99</v>
          </cell>
          <cell r="T158">
            <v>99</v>
          </cell>
          <cell r="U158">
            <v>66</v>
          </cell>
          <cell r="V158">
            <v>790</v>
          </cell>
          <cell r="W158">
            <v>1</v>
          </cell>
          <cell r="X158">
            <v>1</v>
          </cell>
          <cell r="AB158">
            <v>660</v>
          </cell>
          <cell r="AC158">
            <v>653</v>
          </cell>
          <cell r="AD158">
            <v>329</v>
          </cell>
          <cell r="AE158">
            <v>64</v>
          </cell>
          <cell r="AF158">
            <v>3402</v>
          </cell>
          <cell r="AG158">
            <v>310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 t="str">
            <v>грипп</v>
          </cell>
        </row>
        <row r="159">
          <cell r="A159" t="str">
            <v>002000113</v>
          </cell>
          <cell r="B159" t="str">
            <v>25</v>
          </cell>
          <cell r="C159" t="str">
            <v>1119</v>
          </cell>
          <cell r="D159" t="str">
            <v>0140000</v>
          </cell>
          <cell r="E159" t="str">
            <v>002000</v>
          </cell>
          <cell r="F159" t="str">
            <v>113</v>
          </cell>
          <cell r="G159">
            <v>0</v>
          </cell>
          <cell r="H159">
            <v>0</v>
          </cell>
          <cell r="I159">
            <v>0</v>
          </cell>
          <cell r="J159">
            <v>225</v>
          </cell>
          <cell r="K159">
            <v>117</v>
          </cell>
          <cell r="L159">
            <v>76</v>
          </cell>
          <cell r="M159">
            <v>2745</v>
          </cell>
          <cell r="N159">
            <v>16</v>
          </cell>
          <cell r="O159">
            <v>13</v>
          </cell>
          <cell r="P159">
            <v>4</v>
          </cell>
          <cell r="Q159">
            <v>1</v>
          </cell>
          <cell r="R159">
            <v>1</v>
          </cell>
          <cell r="S159">
            <v>109</v>
          </cell>
          <cell r="T159">
            <v>67</v>
          </cell>
          <cell r="U159">
            <v>44</v>
          </cell>
          <cell r="V159">
            <v>1213</v>
          </cell>
          <cell r="W159">
            <v>11</v>
          </cell>
          <cell r="X159">
            <v>9</v>
          </cell>
          <cell r="Y159">
            <v>3</v>
          </cell>
          <cell r="AB159">
            <v>255</v>
          </cell>
          <cell r="AC159">
            <v>232</v>
          </cell>
          <cell r="AD159">
            <v>74</v>
          </cell>
          <cell r="AE159">
            <v>14</v>
          </cell>
          <cell r="AF159">
            <v>2214</v>
          </cell>
          <cell r="AG159">
            <v>124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 t="str">
            <v>пневмонии</v>
          </cell>
        </row>
        <row r="160">
          <cell r="A160" t="str">
            <v>002000114</v>
          </cell>
          <cell r="B160" t="str">
            <v>25</v>
          </cell>
          <cell r="C160" t="str">
            <v>1119</v>
          </cell>
          <cell r="D160" t="str">
            <v>0140000</v>
          </cell>
          <cell r="E160" t="str">
            <v>002000</v>
          </cell>
          <cell r="F160" t="str">
            <v>114</v>
          </cell>
          <cell r="G160">
            <v>0</v>
          </cell>
          <cell r="H160">
            <v>0</v>
          </cell>
          <cell r="I160">
            <v>0</v>
          </cell>
          <cell r="J160">
            <v>113</v>
          </cell>
          <cell r="K160">
            <v>61</v>
          </cell>
          <cell r="L160">
            <v>38</v>
          </cell>
          <cell r="M160">
            <v>985</v>
          </cell>
          <cell r="S160">
            <v>65</v>
          </cell>
          <cell r="T160">
            <v>39</v>
          </cell>
          <cell r="U160">
            <v>26</v>
          </cell>
          <cell r="V160">
            <v>552</v>
          </cell>
          <cell r="AB160">
            <v>951</v>
          </cell>
          <cell r="AC160">
            <v>822</v>
          </cell>
          <cell r="AD160">
            <v>312</v>
          </cell>
          <cell r="AE160">
            <v>219</v>
          </cell>
          <cell r="AF160">
            <v>6110</v>
          </cell>
          <cell r="AG160">
            <v>1468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 t="str">
            <v>острые респираторные инфе</v>
          </cell>
        </row>
        <row r="161">
          <cell r="A161" t="str">
            <v>002000115</v>
          </cell>
          <cell r="B161" t="str">
            <v>25</v>
          </cell>
          <cell r="C161" t="str">
            <v>1119</v>
          </cell>
          <cell r="D161" t="str">
            <v>0140000</v>
          </cell>
          <cell r="E161" t="str">
            <v>002000</v>
          </cell>
          <cell r="F161" t="str">
            <v>115</v>
          </cell>
          <cell r="G161">
            <v>0</v>
          </cell>
          <cell r="H161">
            <v>0</v>
          </cell>
          <cell r="I161">
            <v>0</v>
          </cell>
          <cell r="AB161">
            <v>11</v>
          </cell>
          <cell r="AC161">
            <v>11</v>
          </cell>
          <cell r="AD161">
            <v>1</v>
          </cell>
          <cell r="AF161">
            <v>58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 t="str">
            <v>аллергический ринит(полли</v>
          </cell>
        </row>
        <row r="162">
          <cell r="A162" t="str">
            <v>002000116</v>
          </cell>
          <cell r="B162" t="str">
            <v>25</v>
          </cell>
          <cell r="C162" t="str">
            <v>1119</v>
          </cell>
          <cell r="D162" t="str">
            <v>0140000</v>
          </cell>
          <cell r="E162" t="str">
            <v>002000</v>
          </cell>
          <cell r="F162" t="str">
            <v>116</v>
          </cell>
          <cell r="G162">
            <v>0</v>
          </cell>
          <cell r="H162">
            <v>0</v>
          </cell>
          <cell r="I162">
            <v>0</v>
          </cell>
          <cell r="J162">
            <v>7</v>
          </cell>
          <cell r="K162">
            <v>4</v>
          </cell>
          <cell r="L162">
            <v>1</v>
          </cell>
          <cell r="M162">
            <v>49</v>
          </cell>
          <cell r="S162">
            <v>2</v>
          </cell>
          <cell r="T162">
            <v>1</v>
          </cell>
          <cell r="U162">
            <v>1</v>
          </cell>
          <cell r="V162">
            <v>13</v>
          </cell>
          <cell r="AB162">
            <v>284</v>
          </cell>
          <cell r="AC162">
            <v>49</v>
          </cell>
          <cell r="AD162">
            <v>1</v>
          </cell>
          <cell r="AF162">
            <v>1347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 t="str">
            <v>хр.б-ни миндалин и аденои</v>
          </cell>
        </row>
        <row r="163">
          <cell r="A163" t="str">
            <v>002000117</v>
          </cell>
          <cell r="B163" t="str">
            <v>25</v>
          </cell>
          <cell r="C163" t="str">
            <v>1119</v>
          </cell>
          <cell r="D163" t="str">
            <v>0140000</v>
          </cell>
          <cell r="E163" t="str">
            <v>002000</v>
          </cell>
          <cell r="F163" t="str">
            <v>117</v>
          </cell>
          <cell r="G163">
            <v>0</v>
          </cell>
          <cell r="H163">
            <v>0</v>
          </cell>
          <cell r="I163">
            <v>0</v>
          </cell>
          <cell r="J163">
            <v>97</v>
          </cell>
          <cell r="K163">
            <v>38</v>
          </cell>
          <cell r="L163">
            <v>20</v>
          </cell>
          <cell r="M163">
            <v>999</v>
          </cell>
          <cell r="S163">
            <v>52</v>
          </cell>
          <cell r="T163">
            <v>22</v>
          </cell>
          <cell r="U163">
            <v>10</v>
          </cell>
          <cell r="V163">
            <v>459</v>
          </cell>
          <cell r="AB163">
            <v>9</v>
          </cell>
          <cell r="AC163">
            <v>9</v>
          </cell>
          <cell r="AD163">
            <v>3</v>
          </cell>
          <cell r="AF163">
            <v>125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 t="str">
            <v>бронхит хронический и неу</v>
          </cell>
        </row>
        <row r="164">
          <cell r="A164" t="str">
            <v>002000118</v>
          </cell>
          <cell r="B164" t="str">
            <v>25</v>
          </cell>
          <cell r="C164" t="str">
            <v>1119</v>
          </cell>
          <cell r="D164" t="str">
            <v>0140000</v>
          </cell>
          <cell r="E164" t="str">
            <v>002000</v>
          </cell>
          <cell r="F164" t="str">
            <v>118</v>
          </cell>
          <cell r="G164">
            <v>0</v>
          </cell>
          <cell r="H164">
            <v>0</v>
          </cell>
          <cell r="I164">
            <v>0</v>
          </cell>
          <cell r="J164">
            <v>263</v>
          </cell>
          <cell r="K164">
            <v>104</v>
          </cell>
          <cell r="L164">
            <v>67</v>
          </cell>
          <cell r="M164">
            <v>2562</v>
          </cell>
          <cell r="N164">
            <v>11</v>
          </cell>
          <cell r="O164">
            <v>5</v>
          </cell>
          <cell r="P164">
            <v>2</v>
          </cell>
          <cell r="Q164">
            <v>2</v>
          </cell>
          <cell r="S164">
            <v>213</v>
          </cell>
          <cell r="T164">
            <v>91</v>
          </cell>
          <cell r="U164">
            <v>60</v>
          </cell>
          <cell r="V164">
            <v>1992</v>
          </cell>
          <cell r="W164">
            <v>10</v>
          </cell>
          <cell r="X164">
            <v>4</v>
          </cell>
          <cell r="Y164">
            <v>2</v>
          </cell>
          <cell r="Z164">
            <v>2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 t="str">
            <v>другая хроническая обстру</v>
          </cell>
        </row>
        <row r="165">
          <cell r="A165" t="str">
            <v>002000119</v>
          </cell>
          <cell r="B165" t="str">
            <v>25</v>
          </cell>
          <cell r="C165" t="str">
            <v>1119</v>
          </cell>
          <cell r="D165" t="str">
            <v>0140000</v>
          </cell>
          <cell r="E165" t="str">
            <v>002000</v>
          </cell>
          <cell r="F165" t="str">
            <v>119</v>
          </cell>
          <cell r="G165">
            <v>0</v>
          </cell>
          <cell r="H165">
            <v>0</v>
          </cell>
          <cell r="I165">
            <v>0</v>
          </cell>
          <cell r="J165">
            <v>5</v>
          </cell>
          <cell r="M165">
            <v>62</v>
          </cell>
          <cell r="S165">
            <v>3</v>
          </cell>
          <cell r="V165">
            <v>34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 t="str">
            <v>бронхоэктатическая болезн</v>
          </cell>
        </row>
        <row r="166">
          <cell r="A166" t="str">
            <v>002000343</v>
          </cell>
          <cell r="B166" t="str">
            <v>25</v>
          </cell>
          <cell r="C166" t="str">
            <v>1119</v>
          </cell>
          <cell r="D166" t="str">
            <v>0140000</v>
          </cell>
          <cell r="E166" t="str">
            <v>002000</v>
          </cell>
          <cell r="F166" t="str">
            <v>343</v>
          </cell>
          <cell r="G166">
            <v>0</v>
          </cell>
          <cell r="H166">
            <v>0</v>
          </cell>
          <cell r="I166">
            <v>0</v>
          </cell>
          <cell r="J166">
            <v>68</v>
          </cell>
          <cell r="K166">
            <v>31</v>
          </cell>
          <cell r="L166">
            <v>14</v>
          </cell>
          <cell r="M166">
            <v>586</v>
          </cell>
          <cell r="S166">
            <v>49</v>
          </cell>
          <cell r="T166">
            <v>21</v>
          </cell>
          <cell r="U166">
            <v>11</v>
          </cell>
          <cell r="V166">
            <v>420</v>
          </cell>
          <cell r="AB166">
            <v>113</v>
          </cell>
          <cell r="AC166">
            <v>108</v>
          </cell>
          <cell r="AD166">
            <v>27</v>
          </cell>
          <cell r="AF166">
            <v>631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 t="str">
            <v>астма,астмастический стат</v>
          </cell>
        </row>
        <row r="167">
          <cell r="A167" t="str">
            <v>002000344</v>
          </cell>
          <cell r="B167" t="str">
            <v>25</v>
          </cell>
          <cell r="C167" t="str">
            <v>1119</v>
          </cell>
          <cell r="D167" t="str">
            <v>0140000</v>
          </cell>
          <cell r="E167" t="str">
            <v>002000</v>
          </cell>
          <cell r="F167" t="str">
            <v>344</v>
          </cell>
          <cell r="G167">
            <v>0</v>
          </cell>
          <cell r="H167">
            <v>0</v>
          </cell>
          <cell r="I167">
            <v>0</v>
          </cell>
          <cell r="J167">
            <v>95</v>
          </cell>
          <cell r="K167">
            <v>17</v>
          </cell>
          <cell r="L167">
            <v>4</v>
          </cell>
          <cell r="M167">
            <v>1579</v>
          </cell>
          <cell r="N167">
            <v>1</v>
          </cell>
          <cell r="O167">
            <v>1</v>
          </cell>
          <cell r="S167">
            <v>40</v>
          </cell>
          <cell r="T167">
            <v>10</v>
          </cell>
          <cell r="U167">
            <v>2</v>
          </cell>
          <cell r="V167">
            <v>608</v>
          </cell>
          <cell r="AB167">
            <v>1</v>
          </cell>
          <cell r="AC167">
            <v>1</v>
          </cell>
          <cell r="AF167">
            <v>4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 t="str">
            <v>др.интерс.лег.б-ни,гной.и</v>
          </cell>
        </row>
        <row r="168">
          <cell r="A168" t="str">
            <v>002000120</v>
          </cell>
          <cell r="B168" t="str">
            <v>25</v>
          </cell>
          <cell r="C168" t="str">
            <v>1119</v>
          </cell>
          <cell r="D168" t="str">
            <v>0140000</v>
          </cell>
          <cell r="E168" t="str">
            <v>002000</v>
          </cell>
          <cell r="F168" t="str">
            <v>120</v>
          </cell>
          <cell r="G168">
            <v>0</v>
          </cell>
          <cell r="H168">
            <v>0</v>
          </cell>
          <cell r="I168">
            <v>0</v>
          </cell>
          <cell r="J168">
            <v>1520</v>
          </cell>
          <cell r="K168">
            <v>830</v>
          </cell>
          <cell r="L168">
            <v>455</v>
          </cell>
          <cell r="M168">
            <v>12203</v>
          </cell>
          <cell r="N168">
            <v>50</v>
          </cell>
          <cell r="O168">
            <v>27</v>
          </cell>
          <cell r="P168">
            <v>4</v>
          </cell>
          <cell r="Q168">
            <v>4</v>
          </cell>
          <cell r="S168">
            <v>790</v>
          </cell>
          <cell r="T168">
            <v>417</v>
          </cell>
          <cell r="U168">
            <v>221</v>
          </cell>
          <cell r="V168">
            <v>6499</v>
          </cell>
          <cell r="W168">
            <v>38</v>
          </cell>
          <cell r="X168">
            <v>18</v>
          </cell>
          <cell r="Y168">
            <v>2</v>
          </cell>
          <cell r="Z168">
            <v>2</v>
          </cell>
          <cell r="AB168">
            <v>1038</v>
          </cell>
          <cell r="AC168">
            <v>698</v>
          </cell>
          <cell r="AD168">
            <v>245</v>
          </cell>
          <cell r="AE168">
            <v>39</v>
          </cell>
          <cell r="AF168">
            <v>5945</v>
          </cell>
          <cell r="AG168">
            <v>243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 t="str">
            <v>болезни органов пищеварен</v>
          </cell>
        </row>
        <row r="169">
          <cell r="A169" t="str">
            <v>002000121</v>
          </cell>
          <cell r="B169" t="str">
            <v>25</v>
          </cell>
          <cell r="C169" t="str">
            <v>1119</v>
          </cell>
          <cell r="D169" t="str">
            <v>0140000</v>
          </cell>
          <cell r="E169" t="str">
            <v>002000</v>
          </cell>
          <cell r="F169" t="str">
            <v>121</v>
          </cell>
          <cell r="G169">
            <v>0</v>
          </cell>
          <cell r="H169">
            <v>0</v>
          </cell>
          <cell r="I169">
            <v>0</v>
          </cell>
          <cell r="J169">
            <v>41</v>
          </cell>
          <cell r="K169">
            <v>30</v>
          </cell>
          <cell r="L169">
            <v>22</v>
          </cell>
          <cell r="M169">
            <v>367</v>
          </cell>
          <cell r="N169">
            <v>2</v>
          </cell>
          <cell r="O169">
            <v>2</v>
          </cell>
          <cell r="S169">
            <v>16</v>
          </cell>
          <cell r="T169">
            <v>10</v>
          </cell>
          <cell r="U169">
            <v>6</v>
          </cell>
          <cell r="V169">
            <v>150</v>
          </cell>
          <cell r="W169">
            <v>2</v>
          </cell>
          <cell r="X169">
            <v>2</v>
          </cell>
          <cell r="AB169">
            <v>25</v>
          </cell>
          <cell r="AC169">
            <v>21</v>
          </cell>
          <cell r="AD169">
            <v>5</v>
          </cell>
          <cell r="AF169">
            <v>270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 t="str">
            <v>из них:язва желудка и 12-</v>
          </cell>
        </row>
        <row r="170">
          <cell r="A170" t="str">
            <v>002000122</v>
          </cell>
          <cell r="B170" t="str">
            <v>25</v>
          </cell>
          <cell r="C170" t="str">
            <v>1119</v>
          </cell>
          <cell r="D170" t="str">
            <v>0140000</v>
          </cell>
          <cell r="E170" t="str">
            <v>002000</v>
          </cell>
          <cell r="F170" t="str">
            <v>122</v>
          </cell>
          <cell r="G170">
            <v>0</v>
          </cell>
          <cell r="H170">
            <v>0</v>
          </cell>
          <cell r="I170">
            <v>0</v>
          </cell>
          <cell r="J170">
            <v>45</v>
          </cell>
          <cell r="K170">
            <v>22</v>
          </cell>
          <cell r="L170">
            <v>17</v>
          </cell>
          <cell r="M170">
            <v>348</v>
          </cell>
          <cell r="S170">
            <v>27</v>
          </cell>
          <cell r="T170">
            <v>11</v>
          </cell>
          <cell r="U170">
            <v>8</v>
          </cell>
          <cell r="V170">
            <v>217</v>
          </cell>
          <cell r="AB170">
            <v>174</v>
          </cell>
          <cell r="AC170">
            <v>125</v>
          </cell>
          <cell r="AD170">
            <v>30</v>
          </cell>
          <cell r="AF170">
            <v>1329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 t="str">
            <v>гастрит и дуоденит</v>
          </cell>
        </row>
        <row r="171">
          <cell r="A171" t="str">
            <v>002000123</v>
          </cell>
          <cell r="B171" t="str">
            <v>25</v>
          </cell>
          <cell r="C171" t="str">
            <v>1119</v>
          </cell>
          <cell r="D171" t="str">
            <v>0140000</v>
          </cell>
          <cell r="E171" t="str">
            <v>002000</v>
          </cell>
          <cell r="F171" t="str">
            <v>123</v>
          </cell>
          <cell r="G171">
            <v>0</v>
          </cell>
          <cell r="H171">
            <v>0</v>
          </cell>
          <cell r="I171">
            <v>0</v>
          </cell>
          <cell r="J171">
            <v>277</v>
          </cell>
          <cell r="K171">
            <v>35</v>
          </cell>
          <cell r="L171">
            <v>24</v>
          </cell>
          <cell r="M171">
            <v>2193</v>
          </cell>
          <cell r="N171">
            <v>2</v>
          </cell>
          <cell r="S171">
            <v>161</v>
          </cell>
          <cell r="T171">
            <v>23</v>
          </cell>
          <cell r="U171">
            <v>14</v>
          </cell>
          <cell r="V171">
            <v>1260</v>
          </cell>
          <cell r="W171">
            <v>2</v>
          </cell>
          <cell r="AB171">
            <v>201</v>
          </cell>
          <cell r="AC171">
            <v>6</v>
          </cell>
          <cell r="AD171">
            <v>2</v>
          </cell>
          <cell r="AE171">
            <v>5</v>
          </cell>
          <cell r="AF171">
            <v>809</v>
          </cell>
          <cell r="AG171">
            <v>21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 t="str">
            <v>грыжи</v>
          </cell>
        </row>
        <row r="172">
          <cell r="A172" t="str">
            <v>002000124</v>
          </cell>
          <cell r="B172" t="str">
            <v>25</v>
          </cell>
          <cell r="C172" t="str">
            <v>1119</v>
          </cell>
          <cell r="D172" t="str">
            <v>0140000</v>
          </cell>
          <cell r="E172" t="str">
            <v>002000</v>
          </cell>
          <cell r="F172" t="str">
            <v>124</v>
          </cell>
          <cell r="G172">
            <v>0</v>
          </cell>
          <cell r="H172">
            <v>0</v>
          </cell>
          <cell r="I172">
            <v>0</v>
          </cell>
          <cell r="J172">
            <v>29</v>
          </cell>
          <cell r="K172">
            <v>8</v>
          </cell>
          <cell r="L172">
            <v>3</v>
          </cell>
          <cell r="M172">
            <v>206</v>
          </cell>
          <cell r="S172">
            <v>15</v>
          </cell>
          <cell r="T172">
            <v>3</v>
          </cell>
          <cell r="U172">
            <v>1</v>
          </cell>
          <cell r="V172">
            <v>109</v>
          </cell>
          <cell r="AB172">
            <v>20</v>
          </cell>
          <cell r="AC172">
            <v>12</v>
          </cell>
          <cell r="AE172">
            <v>1</v>
          </cell>
          <cell r="AF172">
            <v>248</v>
          </cell>
          <cell r="AG172">
            <v>8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 t="str">
            <v>неинфекционный энтерит и</v>
          </cell>
        </row>
        <row r="173">
          <cell r="A173" t="str">
            <v>002000345</v>
          </cell>
          <cell r="B173" t="str">
            <v>25</v>
          </cell>
          <cell r="C173" t="str">
            <v>1119</v>
          </cell>
          <cell r="D173" t="str">
            <v>0140000</v>
          </cell>
          <cell r="E173" t="str">
            <v>002000</v>
          </cell>
          <cell r="F173" t="str">
            <v>345</v>
          </cell>
          <cell r="G173">
            <v>0</v>
          </cell>
          <cell r="H173">
            <v>0</v>
          </cell>
          <cell r="I173">
            <v>0</v>
          </cell>
          <cell r="J173">
            <v>3</v>
          </cell>
          <cell r="K173">
            <v>1</v>
          </cell>
          <cell r="L173">
            <v>1</v>
          </cell>
          <cell r="M173">
            <v>15</v>
          </cell>
          <cell r="S173">
            <v>2</v>
          </cell>
          <cell r="T173">
            <v>1</v>
          </cell>
          <cell r="U173">
            <v>1</v>
          </cell>
          <cell r="V173">
            <v>12</v>
          </cell>
          <cell r="AB173">
            <v>9</v>
          </cell>
          <cell r="AC173">
            <v>8</v>
          </cell>
          <cell r="AF173">
            <v>171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 t="str">
            <v>из них:болезнь Крона</v>
          </cell>
        </row>
        <row r="174">
          <cell r="A174" t="str">
            <v>002000346</v>
          </cell>
          <cell r="B174" t="str">
            <v>25</v>
          </cell>
          <cell r="C174" t="str">
            <v>1119</v>
          </cell>
          <cell r="D174" t="str">
            <v>0140000</v>
          </cell>
          <cell r="E174" t="str">
            <v>002000</v>
          </cell>
          <cell r="F174" t="str">
            <v>346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M174">
            <v>36</v>
          </cell>
          <cell r="S174">
            <v>1</v>
          </cell>
          <cell r="V174">
            <v>15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 t="str">
            <v>язвенный колит</v>
          </cell>
        </row>
        <row r="175">
          <cell r="A175" t="str">
            <v>002000125</v>
          </cell>
          <cell r="B175" t="str">
            <v>25</v>
          </cell>
          <cell r="C175" t="str">
            <v>1119</v>
          </cell>
          <cell r="D175" t="str">
            <v>0140000</v>
          </cell>
          <cell r="E175" t="str">
            <v>002000</v>
          </cell>
          <cell r="F175" t="str">
            <v>125</v>
          </cell>
          <cell r="G175">
            <v>0</v>
          </cell>
          <cell r="H175">
            <v>0</v>
          </cell>
          <cell r="I175">
            <v>0</v>
          </cell>
          <cell r="J175">
            <v>111</v>
          </cell>
          <cell r="K175">
            <v>80</v>
          </cell>
          <cell r="L175">
            <v>53</v>
          </cell>
          <cell r="M175">
            <v>837</v>
          </cell>
          <cell r="N175">
            <v>15</v>
          </cell>
          <cell r="O175">
            <v>8</v>
          </cell>
          <cell r="P175">
            <v>1</v>
          </cell>
          <cell r="Q175">
            <v>1</v>
          </cell>
          <cell r="S175">
            <v>56</v>
          </cell>
          <cell r="T175">
            <v>40</v>
          </cell>
          <cell r="U175">
            <v>28</v>
          </cell>
          <cell r="V175">
            <v>450</v>
          </cell>
          <cell r="W175">
            <v>14</v>
          </cell>
          <cell r="X175">
            <v>6</v>
          </cell>
          <cell r="Z175">
            <v>1</v>
          </cell>
          <cell r="AB175">
            <v>317</v>
          </cell>
          <cell r="AC175">
            <v>295</v>
          </cell>
          <cell r="AD175">
            <v>119</v>
          </cell>
          <cell r="AE175">
            <v>25</v>
          </cell>
          <cell r="AF175">
            <v>1366</v>
          </cell>
          <cell r="AG175">
            <v>55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 t="str">
            <v>др.болезни кишечника</v>
          </cell>
        </row>
        <row r="176">
          <cell r="A176" t="str">
            <v>002000347</v>
          </cell>
          <cell r="B176" t="str">
            <v>25</v>
          </cell>
          <cell r="C176" t="str">
            <v>1119</v>
          </cell>
          <cell r="D176" t="str">
            <v>0140000</v>
          </cell>
          <cell r="E176" t="str">
            <v>002000</v>
          </cell>
          <cell r="F176" t="str">
            <v>347</v>
          </cell>
          <cell r="G176">
            <v>0</v>
          </cell>
          <cell r="H176">
            <v>0</v>
          </cell>
          <cell r="I176">
            <v>0</v>
          </cell>
          <cell r="J176">
            <v>36</v>
          </cell>
          <cell r="K176">
            <v>30</v>
          </cell>
          <cell r="L176">
            <v>19</v>
          </cell>
          <cell r="M176">
            <v>309</v>
          </cell>
          <cell r="N176">
            <v>1</v>
          </cell>
          <cell r="S176">
            <v>26</v>
          </cell>
          <cell r="T176">
            <v>23</v>
          </cell>
          <cell r="U176">
            <v>16</v>
          </cell>
          <cell r="V176">
            <v>235</v>
          </cell>
          <cell r="W176">
            <v>1</v>
          </cell>
          <cell r="AB176">
            <v>3</v>
          </cell>
          <cell r="AC176">
            <v>3</v>
          </cell>
          <cell r="AD176">
            <v>3</v>
          </cell>
          <cell r="AF176">
            <v>19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 t="str">
            <v>из них паралитические иле</v>
          </cell>
        </row>
        <row r="177">
          <cell r="A177" t="str">
            <v>002000348</v>
          </cell>
          <cell r="B177" t="str">
            <v>25</v>
          </cell>
          <cell r="C177" t="str">
            <v>1119</v>
          </cell>
          <cell r="D177" t="str">
            <v>0140000</v>
          </cell>
          <cell r="E177" t="str">
            <v>002000</v>
          </cell>
          <cell r="F177" t="str">
            <v>348</v>
          </cell>
          <cell r="G177">
            <v>0</v>
          </cell>
          <cell r="H177">
            <v>0</v>
          </cell>
          <cell r="I177">
            <v>0</v>
          </cell>
          <cell r="J177">
            <v>5</v>
          </cell>
          <cell r="K177">
            <v>4</v>
          </cell>
          <cell r="L177">
            <v>3</v>
          </cell>
          <cell r="M177">
            <v>36</v>
          </cell>
          <cell r="S177">
            <v>3</v>
          </cell>
          <cell r="T177">
            <v>2</v>
          </cell>
          <cell r="U177">
            <v>2</v>
          </cell>
          <cell r="V177">
            <v>23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 t="str">
            <v>дивертикулярная болезнь к</v>
          </cell>
        </row>
        <row r="178">
          <cell r="A178" t="str">
            <v>002000349</v>
          </cell>
          <cell r="B178" t="str">
            <v>25</v>
          </cell>
          <cell r="C178" t="str">
            <v>1119</v>
          </cell>
          <cell r="D178" t="str">
            <v>0140000</v>
          </cell>
          <cell r="E178" t="str">
            <v>002000</v>
          </cell>
          <cell r="F178" t="str">
            <v>349</v>
          </cell>
          <cell r="G178">
            <v>0</v>
          </cell>
          <cell r="H178">
            <v>0</v>
          </cell>
          <cell r="I178">
            <v>0</v>
          </cell>
          <cell r="J178">
            <v>4</v>
          </cell>
          <cell r="K178">
            <v>4</v>
          </cell>
          <cell r="L178">
            <v>2</v>
          </cell>
          <cell r="M178">
            <v>27</v>
          </cell>
          <cell r="AB178">
            <v>8</v>
          </cell>
          <cell r="AC178">
            <v>8</v>
          </cell>
          <cell r="AD178">
            <v>3</v>
          </cell>
          <cell r="AF178">
            <v>50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 t="str">
            <v>синдром раздраженного киш</v>
          </cell>
        </row>
        <row r="179">
          <cell r="A179" t="str">
            <v>002000350</v>
          </cell>
          <cell r="B179" t="str">
            <v>25</v>
          </cell>
          <cell r="C179" t="str">
            <v>1119</v>
          </cell>
          <cell r="D179" t="str">
            <v>0140000</v>
          </cell>
          <cell r="E179" t="str">
            <v>002000</v>
          </cell>
          <cell r="F179" t="str">
            <v>350</v>
          </cell>
          <cell r="G179">
            <v>0</v>
          </cell>
          <cell r="H179">
            <v>0</v>
          </cell>
          <cell r="I179">
            <v>0</v>
          </cell>
          <cell r="J179">
            <v>7</v>
          </cell>
          <cell r="K179">
            <v>2</v>
          </cell>
          <cell r="L179">
            <v>2</v>
          </cell>
          <cell r="M179">
            <v>48</v>
          </cell>
          <cell r="S179">
            <v>1</v>
          </cell>
          <cell r="V179">
            <v>7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 t="str">
            <v>трещина и свищ области за</v>
          </cell>
        </row>
        <row r="180">
          <cell r="A180" t="str">
            <v>002000351</v>
          </cell>
          <cell r="B180" t="str">
            <v>25</v>
          </cell>
          <cell r="C180" t="str">
            <v>1119</v>
          </cell>
          <cell r="D180" t="str">
            <v>0140000</v>
          </cell>
          <cell r="E180" t="str">
            <v>002000</v>
          </cell>
          <cell r="F180" t="str">
            <v>351</v>
          </cell>
          <cell r="G180">
            <v>0</v>
          </cell>
          <cell r="H180">
            <v>0</v>
          </cell>
          <cell r="I180">
            <v>0</v>
          </cell>
          <cell r="J180">
            <v>20</v>
          </cell>
          <cell r="K180">
            <v>11</v>
          </cell>
          <cell r="L180">
            <v>4</v>
          </cell>
          <cell r="M180">
            <v>150</v>
          </cell>
          <cell r="S180">
            <v>6</v>
          </cell>
          <cell r="T180">
            <v>2</v>
          </cell>
          <cell r="U180">
            <v>1</v>
          </cell>
          <cell r="V180">
            <v>29</v>
          </cell>
          <cell r="AB180">
            <v>11</v>
          </cell>
          <cell r="AC180">
            <v>11</v>
          </cell>
          <cell r="AE180">
            <v>7</v>
          </cell>
          <cell r="AF180">
            <v>52</v>
          </cell>
          <cell r="AG180">
            <v>32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 t="str">
            <v>абсцесс области заднего п</v>
          </cell>
        </row>
        <row r="181">
          <cell r="A181" t="str">
            <v>002000126</v>
          </cell>
          <cell r="B181" t="str">
            <v>25</v>
          </cell>
          <cell r="C181" t="str">
            <v>1119</v>
          </cell>
          <cell r="D181" t="str">
            <v>0140000</v>
          </cell>
          <cell r="E181" t="str">
            <v>002000</v>
          </cell>
          <cell r="F181" t="str">
            <v>126</v>
          </cell>
          <cell r="G181">
            <v>0</v>
          </cell>
          <cell r="H181">
            <v>0</v>
          </cell>
          <cell r="I181">
            <v>0</v>
          </cell>
          <cell r="J181">
            <v>32</v>
          </cell>
          <cell r="K181">
            <v>12</v>
          </cell>
          <cell r="L181">
            <v>6</v>
          </cell>
          <cell r="M181">
            <v>263</v>
          </cell>
          <cell r="S181">
            <v>14</v>
          </cell>
          <cell r="T181">
            <v>3</v>
          </cell>
          <cell r="U181">
            <v>1</v>
          </cell>
          <cell r="V181">
            <v>112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 t="str">
            <v>геморрой</v>
          </cell>
        </row>
        <row r="182">
          <cell r="A182" t="str">
            <v>002000127</v>
          </cell>
          <cell r="B182" t="str">
            <v>25</v>
          </cell>
          <cell r="C182" t="str">
            <v>1119</v>
          </cell>
          <cell r="D182" t="str">
            <v>0140000</v>
          </cell>
          <cell r="E182" t="str">
            <v>002000</v>
          </cell>
          <cell r="F182" t="str">
            <v>127</v>
          </cell>
          <cell r="G182">
            <v>0</v>
          </cell>
          <cell r="H182">
            <v>0</v>
          </cell>
          <cell r="I182">
            <v>0</v>
          </cell>
          <cell r="J182">
            <v>84</v>
          </cell>
          <cell r="K182">
            <v>36</v>
          </cell>
          <cell r="L182">
            <v>19</v>
          </cell>
          <cell r="M182">
            <v>955</v>
          </cell>
          <cell r="N182">
            <v>10</v>
          </cell>
          <cell r="O182">
            <v>6</v>
          </cell>
          <cell r="P182">
            <v>2</v>
          </cell>
          <cell r="Q182">
            <v>2</v>
          </cell>
          <cell r="S182">
            <v>38</v>
          </cell>
          <cell r="T182">
            <v>14</v>
          </cell>
          <cell r="U182">
            <v>7</v>
          </cell>
          <cell r="V182">
            <v>537</v>
          </cell>
          <cell r="W182">
            <v>4</v>
          </cell>
          <cell r="X182">
            <v>1</v>
          </cell>
          <cell r="Z182">
            <v>1</v>
          </cell>
          <cell r="AB182">
            <v>5</v>
          </cell>
          <cell r="AC182">
            <v>5</v>
          </cell>
          <cell r="AD182">
            <v>2</v>
          </cell>
          <cell r="AF182">
            <v>53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 t="str">
            <v>болезни печени</v>
          </cell>
        </row>
        <row r="183">
          <cell r="A183" t="str">
            <v>002000352</v>
          </cell>
          <cell r="B183" t="str">
            <v>25</v>
          </cell>
          <cell r="C183" t="str">
            <v>1119</v>
          </cell>
          <cell r="D183" t="str">
            <v>0140000</v>
          </cell>
          <cell r="E183" t="str">
            <v>002000</v>
          </cell>
          <cell r="F183" t="str">
            <v>352</v>
          </cell>
          <cell r="G183">
            <v>0</v>
          </cell>
          <cell r="H183">
            <v>0</v>
          </cell>
          <cell r="I183">
            <v>0</v>
          </cell>
          <cell r="J183">
            <v>28</v>
          </cell>
          <cell r="K183">
            <v>10</v>
          </cell>
          <cell r="L183">
            <v>8</v>
          </cell>
          <cell r="M183">
            <v>260</v>
          </cell>
          <cell r="N183">
            <v>5</v>
          </cell>
          <cell r="O183">
            <v>3</v>
          </cell>
          <cell r="P183">
            <v>2</v>
          </cell>
          <cell r="Q183">
            <v>2</v>
          </cell>
          <cell r="S183">
            <v>16</v>
          </cell>
          <cell r="T183">
            <v>3</v>
          </cell>
          <cell r="U183">
            <v>3</v>
          </cell>
          <cell r="V183">
            <v>143</v>
          </cell>
          <cell r="W183">
            <v>2</v>
          </cell>
          <cell r="X183">
            <v>1</v>
          </cell>
          <cell r="Z183">
            <v>1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 t="str">
            <v>из них фиброз и цирроз пе</v>
          </cell>
        </row>
        <row r="184">
          <cell r="A184" t="str">
            <v>002000128</v>
          </cell>
          <cell r="B184" t="str">
            <v>25</v>
          </cell>
          <cell r="C184" t="str">
            <v>1119</v>
          </cell>
          <cell r="D184" t="str">
            <v>0140000</v>
          </cell>
          <cell r="E184" t="str">
            <v>002000</v>
          </cell>
          <cell r="F184" t="str">
            <v>128</v>
          </cell>
          <cell r="G184">
            <v>0</v>
          </cell>
          <cell r="H184">
            <v>0</v>
          </cell>
          <cell r="I184">
            <v>0</v>
          </cell>
          <cell r="J184">
            <v>311</v>
          </cell>
          <cell r="K184">
            <v>159</v>
          </cell>
          <cell r="L184">
            <v>71</v>
          </cell>
          <cell r="M184">
            <v>2526</v>
          </cell>
          <cell r="N184">
            <v>1</v>
          </cell>
          <cell r="S184">
            <v>187</v>
          </cell>
          <cell r="T184">
            <v>108</v>
          </cell>
          <cell r="U184">
            <v>50</v>
          </cell>
          <cell r="V184">
            <v>1537</v>
          </cell>
          <cell r="W184">
            <v>1</v>
          </cell>
          <cell r="AB184">
            <v>15</v>
          </cell>
          <cell r="AC184">
            <v>11</v>
          </cell>
          <cell r="AD184">
            <v>2</v>
          </cell>
          <cell r="AE184">
            <v>1</v>
          </cell>
          <cell r="AF184">
            <v>176</v>
          </cell>
          <cell r="AG184">
            <v>20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 t="str">
            <v>болезни желчного пузыря,ж</v>
          </cell>
        </row>
        <row r="185">
          <cell r="A185" t="str">
            <v>002000129</v>
          </cell>
          <cell r="B185" t="str">
            <v>25</v>
          </cell>
          <cell r="C185" t="str">
            <v>1119</v>
          </cell>
          <cell r="D185" t="str">
            <v>0140000</v>
          </cell>
          <cell r="E185" t="str">
            <v>002000</v>
          </cell>
          <cell r="F185" t="str">
            <v>129</v>
          </cell>
          <cell r="G185">
            <v>0</v>
          </cell>
          <cell r="H185">
            <v>0</v>
          </cell>
          <cell r="I185">
            <v>0</v>
          </cell>
          <cell r="J185">
            <v>336</v>
          </cell>
          <cell r="K185">
            <v>256</v>
          </cell>
          <cell r="L185">
            <v>117</v>
          </cell>
          <cell r="M185">
            <v>2539</v>
          </cell>
          <cell r="N185">
            <v>9</v>
          </cell>
          <cell r="O185">
            <v>6</v>
          </cell>
          <cell r="P185">
            <v>1</v>
          </cell>
          <cell r="S185">
            <v>146</v>
          </cell>
          <cell r="T185">
            <v>105</v>
          </cell>
          <cell r="U185">
            <v>40</v>
          </cell>
          <cell r="V185">
            <v>1138</v>
          </cell>
          <cell r="W185">
            <v>6</v>
          </cell>
          <cell r="X185">
            <v>4</v>
          </cell>
          <cell r="Y185">
            <v>1</v>
          </cell>
          <cell r="AB185">
            <v>1</v>
          </cell>
          <cell r="AC185">
            <v>1</v>
          </cell>
          <cell r="AD185">
            <v>1</v>
          </cell>
          <cell r="AF185">
            <v>19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 t="str">
            <v>болезни поджелудочной жел</v>
          </cell>
        </row>
        <row r="186">
          <cell r="A186" t="str">
            <v>002000354</v>
          </cell>
          <cell r="B186" t="str">
            <v>25</v>
          </cell>
          <cell r="C186" t="str">
            <v>1119</v>
          </cell>
          <cell r="D186" t="str">
            <v>0140000</v>
          </cell>
          <cell r="E186" t="str">
            <v>002000</v>
          </cell>
          <cell r="F186" t="str">
            <v>354</v>
          </cell>
          <cell r="G186">
            <v>0</v>
          </cell>
          <cell r="H186">
            <v>0</v>
          </cell>
          <cell r="I186">
            <v>0</v>
          </cell>
          <cell r="J186">
            <v>164</v>
          </cell>
          <cell r="K186">
            <v>139</v>
          </cell>
          <cell r="L186">
            <v>61</v>
          </cell>
          <cell r="M186">
            <v>1231</v>
          </cell>
          <cell r="N186">
            <v>4</v>
          </cell>
          <cell r="O186">
            <v>3</v>
          </cell>
          <cell r="S186">
            <v>62</v>
          </cell>
          <cell r="T186">
            <v>54</v>
          </cell>
          <cell r="U186">
            <v>18</v>
          </cell>
          <cell r="V186">
            <v>476</v>
          </cell>
          <cell r="W186">
            <v>2</v>
          </cell>
          <cell r="X186">
            <v>2</v>
          </cell>
          <cell r="AB186">
            <v>1</v>
          </cell>
          <cell r="AC186">
            <v>1</v>
          </cell>
          <cell r="AD186">
            <v>1</v>
          </cell>
          <cell r="AF186">
            <v>19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 t="str">
            <v>из них острый панкреатит</v>
          </cell>
        </row>
        <row r="187">
          <cell r="A187" t="str">
            <v>002000130</v>
          </cell>
          <cell r="B187" t="str">
            <v>25</v>
          </cell>
          <cell r="C187" t="str">
            <v>1119</v>
          </cell>
          <cell r="D187" t="str">
            <v>0140000</v>
          </cell>
          <cell r="E187" t="str">
            <v>002000</v>
          </cell>
          <cell r="F187" t="str">
            <v>130</v>
          </cell>
          <cell r="G187">
            <v>0</v>
          </cell>
          <cell r="H187">
            <v>0</v>
          </cell>
          <cell r="I187">
            <v>0</v>
          </cell>
          <cell r="J187">
            <v>2085</v>
          </cell>
          <cell r="K187">
            <v>145</v>
          </cell>
          <cell r="L187">
            <v>56</v>
          </cell>
          <cell r="M187">
            <v>24500</v>
          </cell>
          <cell r="S187">
            <v>727</v>
          </cell>
          <cell r="T187">
            <v>61</v>
          </cell>
          <cell r="U187">
            <v>18</v>
          </cell>
          <cell r="V187">
            <v>8921</v>
          </cell>
          <cell r="AB187">
            <v>446</v>
          </cell>
          <cell r="AC187">
            <v>314</v>
          </cell>
          <cell r="AD187">
            <v>33</v>
          </cell>
          <cell r="AE187">
            <v>21</v>
          </cell>
          <cell r="AF187">
            <v>2466</v>
          </cell>
          <cell r="AG187">
            <v>99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 t="str">
            <v>болезни кожи и подкожной</v>
          </cell>
        </row>
        <row r="188">
          <cell r="A188" t="str">
            <v>002000131</v>
          </cell>
          <cell r="B188" t="str">
            <v>25</v>
          </cell>
          <cell r="C188" t="str">
            <v>1119</v>
          </cell>
          <cell r="D188" t="str">
            <v>0140000</v>
          </cell>
          <cell r="E188" t="str">
            <v>002000</v>
          </cell>
          <cell r="F188" t="str">
            <v>131</v>
          </cell>
          <cell r="G188">
            <v>0</v>
          </cell>
          <cell r="H188">
            <v>0</v>
          </cell>
          <cell r="I188">
            <v>0</v>
          </cell>
          <cell r="J188">
            <v>11</v>
          </cell>
          <cell r="M188">
            <v>289</v>
          </cell>
          <cell r="S188">
            <v>6</v>
          </cell>
          <cell r="V188">
            <v>185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 t="str">
            <v>из них пузырчатка</v>
          </cell>
        </row>
        <row r="189">
          <cell r="A189" t="str">
            <v>002000132</v>
          </cell>
          <cell r="B189" t="str">
            <v>25</v>
          </cell>
          <cell r="C189" t="str">
            <v>1119</v>
          </cell>
          <cell r="D189" t="str">
            <v>0140000</v>
          </cell>
          <cell r="E189" t="str">
            <v>002000</v>
          </cell>
          <cell r="F189" t="str">
            <v>132</v>
          </cell>
          <cell r="G189">
            <v>0</v>
          </cell>
          <cell r="H189">
            <v>0</v>
          </cell>
          <cell r="I189">
            <v>0</v>
          </cell>
          <cell r="J189">
            <v>11</v>
          </cell>
          <cell r="K189">
            <v>1</v>
          </cell>
          <cell r="M189">
            <v>183</v>
          </cell>
          <cell r="S189">
            <v>11</v>
          </cell>
          <cell r="T189">
            <v>1</v>
          </cell>
          <cell r="V189">
            <v>183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 t="str">
            <v>буллезный пемфигоид</v>
          </cell>
        </row>
        <row r="190">
          <cell r="A190" t="str">
            <v>002000133</v>
          </cell>
          <cell r="B190" t="str">
            <v>25</v>
          </cell>
          <cell r="C190" t="str">
            <v>1119</v>
          </cell>
          <cell r="D190" t="str">
            <v>0140000</v>
          </cell>
          <cell r="E190" t="str">
            <v>002000</v>
          </cell>
          <cell r="F190" t="str">
            <v>133</v>
          </cell>
          <cell r="G190">
            <v>0</v>
          </cell>
          <cell r="H190">
            <v>0</v>
          </cell>
          <cell r="I190">
            <v>0</v>
          </cell>
          <cell r="J190">
            <v>10</v>
          </cell>
          <cell r="M190">
            <v>130</v>
          </cell>
          <cell r="S190">
            <v>9</v>
          </cell>
          <cell r="V190">
            <v>116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 t="str">
            <v>дерматит герпетиформный Д</v>
          </cell>
        </row>
        <row r="191">
          <cell r="A191" t="str">
            <v>002000134</v>
          </cell>
          <cell r="B191" t="str">
            <v>25</v>
          </cell>
          <cell r="C191" t="str">
            <v>1119</v>
          </cell>
          <cell r="D191" t="str">
            <v>0140000</v>
          </cell>
          <cell r="E191" t="str">
            <v>002000</v>
          </cell>
          <cell r="F191" t="str">
            <v>134</v>
          </cell>
          <cell r="G191">
            <v>0</v>
          </cell>
          <cell r="H191">
            <v>0</v>
          </cell>
          <cell r="I191">
            <v>0</v>
          </cell>
          <cell r="J191">
            <v>233</v>
          </cell>
          <cell r="M191">
            <v>2707</v>
          </cell>
          <cell r="S191">
            <v>45</v>
          </cell>
          <cell r="V191">
            <v>566</v>
          </cell>
          <cell r="AB191">
            <v>24</v>
          </cell>
          <cell r="AC191">
            <v>13</v>
          </cell>
          <cell r="AD191">
            <v>1</v>
          </cell>
          <cell r="AE191">
            <v>3</v>
          </cell>
          <cell r="AF191">
            <v>181</v>
          </cell>
          <cell r="AG191">
            <v>23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 t="str">
            <v>атопический дерматит</v>
          </cell>
        </row>
        <row r="192">
          <cell r="A192" t="str">
            <v>002000135</v>
          </cell>
          <cell r="B192" t="str">
            <v>25</v>
          </cell>
          <cell r="C192" t="str">
            <v>1119</v>
          </cell>
          <cell r="D192" t="str">
            <v>0140000</v>
          </cell>
          <cell r="E192" t="str">
            <v>002000</v>
          </cell>
          <cell r="F192" t="str">
            <v>135</v>
          </cell>
          <cell r="G192">
            <v>0</v>
          </cell>
          <cell r="H192">
            <v>0</v>
          </cell>
          <cell r="I192">
            <v>0</v>
          </cell>
          <cell r="J192">
            <v>957</v>
          </cell>
          <cell r="M192">
            <v>11032</v>
          </cell>
          <cell r="S192">
            <v>194</v>
          </cell>
          <cell r="V192">
            <v>2752</v>
          </cell>
          <cell r="AB192">
            <v>8</v>
          </cell>
          <cell r="AC192">
            <v>1</v>
          </cell>
          <cell r="AF192">
            <v>91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 t="str">
            <v>псориаз</v>
          </cell>
        </row>
        <row r="193">
          <cell r="A193" t="str">
            <v>002000355</v>
          </cell>
          <cell r="B193" t="str">
            <v>25</v>
          </cell>
          <cell r="C193" t="str">
            <v>1119</v>
          </cell>
          <cell r="D193" t="str">
            <v>0140000</v>
          </cell>
          <cell r="E193" t="str">
            <v>002000</v>
          </cell>
          <cell r="F193" t="str">
            <v>355</v>
          </cell>
          <cell r="G193">
            <v>0</v>
          </cell>
          <cell r="H193">
            <v>0</v>
          </cell>
          <cell r="I193">
            <v>0</v>
          </cell>
          <cell r="J193">
            <v>36</v>
          </cell>
          <cell r="M193">
            <v>540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 t="str">
            <v>из него псориаз артропати</v>
          </cell>
        </row>
        <row r="194">
          <cell r="A194" t="str">
            <v>002000136</v>
          </cell>
          <cell r="B194" t="str">
            <v>25</v>
          </cell>
          <cell r="C194" t="str">
            <v>1119</v>
          </cell>
          <cell r="D194" t="str">
            <v>0140000</v>
          </cell>
          <cell r="E194" t="str">
            <v>002000</v>
          </cell>
          <cell r="F194" t="str">
            <v>136</v>
          </cell>
          <cell r="G194">
            <v>0</v>
          </cell>
          <cell r="H194">
            <v>0</v>
          </cell>
          <cell r="I194">
            <v>0</v>
          </cell>
          <cell r="J194">
            <v>9</v>
          </cell>
          <cell r="M194">
            <v>125</v>
          </cell>
          <cell r="S194">
            <v>2</v>
          </cell>
          <cell r="V194">
            <v>23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 t="str">
            <v>дискоидная красная волчан</v>
          </cell>
        </row>
        <row r="195">
          <cell r="A195" t="str">
            <v>002000137</v>
          </cell>
          <cell r="B195" t="str">
            <v>25</v>
          </cell>
          <cell r="C195" t="str">
            <v>1119</v>
          </cell>
          <cell r="D195" t="str">
            <v>0140000</v>
          </cell>
          <cell r="E195" t="str">
            <v>002000</v>
          </cell>
          <cell r="F195" t="str">
            <v>137</v>
          </cell>
          <cell r="G195">
            <v>0</v>
          </cell>
          <cell r="H195">
            <v>0</v>
          </cell>
          <cell r="I195">
            <v>0</v>
          </cell>
          <cell r="J195">
            <v>141</v>
          </cell>
          <cell r="M195">
            <v>1654</v>
          </cell>
          <cell r="S195">
            <v>84</v>
          </cell>
          <cell r="V195">
            <v>976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 t="str">
            <v>локализованная склеродерм</v>
          </cell>
        </row>
        <row r="196">
          <cell r="A196" t="str">
            <v>002000140</v>
          </cell>
          <cell r="B196" t="str">
            <v>25</v>
          </cell>
          <cell r="C196" t="str">
            <v>1119</v>
          </cell>
          <cell r="D196" t="str">
            <v>0140000</v>
          </cell>
          <cell r="E196" t="str">
            <v>002000</v>
          </cell>
          <cell r="F196" t="str">
            <v>140</v>
          </cell>
          <cell r="G196">
            <v>0</v>
          </cell>
          <cell r="H196">
            <v>0</v>
          </cell>
          <cell r="I196">
            <v>0</v>
          </cell>
          <cell r="J196">
            <v>1871</v>
          </cell>
          <cell r="K196">
            <v>245</v>
          </cell>
          <cell r="L196">
            <v>140</v>
          </cell>
          <cell r="M196">
            <v>17642</v>
          </cell>
          <cell r="S196">
            <v>1235</v>
          </cell>
          <cell r="T196">
            <v>134</v>
          </cell>
          <cell r="U196">
            <v>78</v>
          </cell>
          <cell r="V196">
            <v>11454</v>
          </cell>
          <cell r="AB196">
            <v>366</v>
          </cell>
          <cell r="AC196">
            <v>144</v>
          </cell>
          <cell r="AD196">
            <v>9</v>
          </cell>
          <cell r="AE196">
            <v>3</v>
          </cell>
          <cell r="AF196">
            <v>3206</v>
          </cell>
          <cell r="AG196">
            <v>15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 t="str">
            <v>болезни костно-мышечной с</v>
          </cell>
        </row>
        <row r="197">
          <cell r="A197" t="str">
            <v>002000141</v>
          </cell>
          <cell r="B197" t="str">
            <v>25</v>
          </cell>
          <cell r="C197" t="str">
            <v>1119</v>
          </cell>
          <cell r="D197" t="str">
            <v>0140000</v>
          </cell>
          <cell r="E197" t="str">
            <v>002000</v>
          </cell>
          <cell r="F197" t="str">
            <v>141</v>
          </cell>
          <cell r="G197">
            <v>0</v>
          </cell>
          <cell r="H197">
            <v>0</v>
          </cell>
          <cell r="I197">
            <v>0</v>
          </cell>
          <cell r="J197">
            <v>1012</v>
          </cell>
          <cell r="K197">
            <v>78</v>
          </cell>
          <cell r="L197">
            <v>42</v>
          </cell>
          <cell r="M197">
            <v>9190</v>
          </cell>
          <cell r="S197">
            <v>727</v>
          </cell>
          <cell r="T197">
            <v>45</v>
          </cell>
          <cell r="U197">
            <v>24</v>
          </cell>
          <cell r="V197">
            <v>6536</v>
          </cell>
          <cell r="AB197">
            <v>214</v>
          </cell>
          <cell r="AC197">
            <v>72</v>
          </cell>
          <cell r="AE197">
            <v>2</v>
          </cell>
          <cell r="AF197">
            <v>1985</v>
          </cell>
          <cell r="AG197">
            <v>12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 t="str">
            <v>из них артропатии</v>
          </cell>
        </row>
        <row r="198">
          <cell r="A198" t="str">
            <v>002000356</v>
          </cell>
          <cell r="B198" t="str">
            <v>25</v>
          </cell>
          <cell r="C198" t="str">
            <v>1119</v>
          </cell>
          <cell r="D198" t="str">
            <v>0140000</v>
          </cell>
          <cell r="E198" t="str">
            <v>002000</v>
          </cell>
          <cell r="F198" t="str">
            <v>356</v>
          </cell>
          <cell r="G198">
            <v>0</v>
          </cell>
          <cell r="H198">
            <v>0</v>
          </cell>
          <cell r="I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 t="str">
            <v>из них реактивные артропа</v>
          </cell>
        </row>
        <row r="199">
          <cell r="A199" t="str">
            <v>002000357</v>
          </cell>
          <cell r="B199" t="str">
            <v>25</v>
          </cell>
          <cell r="C199" t="str">
            <v>1119</v>
          </cell>
          <cell r="D199" t="str">
            <v>0140000</v>
          </cell>
          <cell r="E199" t="str">
            <v>002000</v>
          </cell>
          <cell r="F199" t="str">
            <v>357</v>
          </cell>
          <cell r="G199">
            <v>0</v>
          </cell>
          <cell r="H199">
            <v>0</v>
          </cell>
          <cell r="I199">
            <v>0</v>
          </cell>
          <cell r="J199">
            <v>19</v>
          </cell>
          <cell r="K199">
            <v>4</v>
          </cell>
          <cell r="L199">
            <v>3</v>
          </cell>
          <cell r="M199">
            <v>197</v>
          </cell>
          <cell r="S199">
            <v>12</v>
          </cell>
          <cell r="T199">
            <v>2</v>
          </cell>
          <cell r="U199">
            <v>1</v>
          </cell>
          <cell r="V199">
            <v>125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 t="str">
            <v>серопозитивный и др.ревма</v>
          </cell>
        </row>
        <row r="200">
          <cell r="A200" t="str">
            <v>002000358</v>
          </cell>
          <cell r="B200" t="str">
            <v>25</v>
          </cell>
          <cell r="C200" t="str">
            <v>1119</v>
          </cell>
          <cell r="D200" t="str">
            <v>0140000</v>
          </cell>
          <cell r="E200" t="str">
            <v>002000</v>
          </cell>
          <cell r="F200" t="str">
            <v>358</v>
          </cell>
          <cell r="G200">
            <v>0</v>
          </cell>
          <cell r="H200">
            <v>0</v>
          </cell>
          <cell r="I200">
            <v>0</v>
          </cell>
          <cell r="AB200">
            <v>97</v>
          </cell>
          <cell r="AC200">
            <v>30</v>
          </cell>
          <cell r="AF200">
            <v>923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 t="str">
            <v>юношеский(ювенильный) арт</v>
          </cell>
        </row>
        <row r="201">
          <cell r="A201" t="str">
            <v>002000359</v>
          </cell>
          <cell r="B201" t="str">
            <v>25</v>
          </cell>
          <cell r="C201" t="str">
            <v>1119</v>
          </cell>
          <cell r="D201" t="str">
            <v>0140000</v>
          </cell>
          <cell r="E201" t="str">
            <v>002000</v>
          </cell>
          <cell r="F201" t="str">
            <v>359</v>
          </cell>
          <cell r="G201">
            <v>0</v>
          </cell>
          <cell r="H201">
            <v>0</v>
          </cell>
          <cell r="I201">
            <v>0</v>
          </cell>
          <cell r="J201">
            <v>929</v>
          </cell>
          <cell r="K201">
            <v>55</v>
          </cell>
          <cell r="L201">
            <v>37</v>
          </cell>
          <cell r="M201">
            <v>8414</v>
          </cell>
          <cell r="S201">
            <v>687</v>
          </cell>
          <cell r="T201">
            <v>37</v>
          </cell>
          <cell r="U201">
            <v>23</v>
          </cell>
          <cell r="V201">
            <v>6173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 t="str">
            <v>артрозы</v>
          </cell>
        </row>
        <row r="202">
          <cell r="A202" t="str">
            <v>002000142</v>
          </cell>
          <cell r="B202" t="str">
            <v>25</v>
          </cell>
          <cell r="C202" t="str">
            <v>1119</v>
          </cell>
          <cell r="D202" t="str">
            <v>0140000</v>
          </cell>
          <cell r="E202" t="str">
            <v>002000</v>
          </cell>
          <cell r="F202" t="str">
            <v>142</v>
          </cell>
          <cell r="G202">
            <v>0</v>
          </cell>
          <cell r="H202">
            <v>0</v>
          </cell>
          <cell r="I202">
            <v>0</v>
          </cell>
          <cell r="J202">
            <v>3</v>
          </cell>
          <cell r="K202">
            <v>1</v>
          </cell>
          <cell r="L202">
            <v>1</v>
          </cell>
          <cell r="M202">
            <v>50</v>
          </cell>
          <cell r="S202">
            <v>1</v>
          </cell>
          <cell r="T202">
            <v>1</v>
          </cell>
          <cell r="U202">
            <v>1</v>
          </cell>
          <cell r="V202">
            <v>10</v>
          </cell>
          <cell r="AB202">
            <v>9</v>
          </cell>
          <cell r="AC202">
            <v>3</v>
          </cell>
          <cell r="AD202">
            <v>2</v>
          </cell>
          <cell r="AE202">
            <v>1</v>
          </cell>
          <cell r="AF202">
            <v>79</v>
          </cell>
          <cell r="AG202">
            <v>3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 t="str">
            <v>системные поражения соеди</v>
          </cell>
        </row>
        <row r="203">
          <cell r="A203" t="str">
            <v>002000360</v>
          </cell>
          <cell r="B203" t="str">
            <v>25</v>
          </cell>
          <cell r="C203" t="str">
            <v>1119</v>
          </cell>
          <cell r="D203" t="str">
            <v>0140000</v>
          </cell>
          <cell r="E203" t="str">
            <v>002000</v>
          </cell>
          <cell r="F203" t="str">
            <v>360</v>
          </cell>
          <cell r="G203">
            <v>0</v>
          </cell>
          <cell r="H203">
            <v>0</v>
          </cell>
          <cell r="I203">
            <v>0</v>
          </cell>
          <cell r="AB203">
            <v>2</v>
          </cell>
          <cell r="AF203">
            <v>18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 t="str">
            <v>из них системная красная</v>
          </cell>
        </row>
        <row r="204">
          <cell r="A204" t="str">
            <v>002000143</v>
          </cell>
          <cell r="B204" t="str">
            <v>25</v>
          </cell>
          <cell r="C204" t="str">
            <v>1119</v>
          </cell>
          <cell r="D204" t="str">
            <v>0140000</v>
          </cell>
          <cell r="E204" t="str">
            <v>002000</v>
          </cell>
          <cell r="F204" t="str">
            <v>143</v>
          </cell>
          <cell r="G204">
            <v>0</v>
          </cell>
          <cell r="H204">
            <v>0</v>
          </cell>
          <cell r="I204">
            <v>0</v>
          </cell>
          <cell r="J204">
            <v>279</v>
          </cell>
          <cell r="K204">
            <v>75</v>
          </cell>
          <cell r="L204">
            <v>52</v>
          </cell>
          <cell r="M204">
            <v>2549</v>
          </cell>
          <cell r="S204">
            <v>156</v>
          </cell>
          <cell r="T204">
            <v>34</v>
          </cell>
          <cell r="U204">
            <v>25</v>
          </cell>
          <cell r="V204">
            <v>1419</v>
          </cell>
          <cell r="AB204">
            <v>48</v>
          </cell>
          <cell r="AC204">
            <v>37</v>
          </cell>
          <cell r="AD204">
            <v>3</v>
          </cell>
          <cell r="AF204">
            <v>281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 t="str">
            <v>деформирующие дорсопатии</v>
          </cell>
        </row>
        <row r="205">
          <cell r="A205" t="str">
            <v>002000144</v>
          </cell>
          <cell r="B205" t="str">
            <v>25</v>
          </cell>
          <cell r="C205" t="str">
            <v>1119</v>
          </cell>
          <cell r="D205" t="str">
            <v>0140000</v>
          </cell>
          <cell r="E205" t="str">
            <v>002000</v>
          </cell>
          <cell r="F205" t="str">
            <v>144</v>
          </cell>
          <cell r="G205">
            <v>0</v>
          </cell>
          <cell r="H205">
            <v>0</v>
          </cell>
          <cell r="I205">
            <v>0</v>
          </cell>
          <cell r="J205">
            <v>70</v>
          </cell>
          <cell r="K205">
            <v>6</v>
          </cell>
          <cell r="L205">
            <v>2</v>
          </cell>
          <cell r="M205">
            <v>918</v>
          </cell>
          <cell r="S205">
            <v>53</v>
          </cell>
          <cell r="T205">
            <v>5</v>
          </cell>
          <cell r="U205">
            <v>2</v>
          </cell>
          <cell r="V205">
            <v>741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 t="str">
            <v>спондилопатии</v>
          </cell>
        </row>
        <row r="206">
          <cell r="A206" t="str">
            <v>002000361</v>
          </cell>
          <cell r="B206" t="str">
            <v>25</v>
          </cell>
          <cell r="C206" t="str">
            <v>1119</v>
          </cell>
          <cell r="D206" t="str">
            <v>0140000</v>
          </cell>
          <cell r="E206" t="str">
            <v>002000</v>
          </cell>
          <cell r="F206" t="str">
            <v>361</v>
          </cell>
          <cell r="G206">
            <v>0</v>
          </cell>
          <cell r="H206">
            <v>0</v>
          </cell>
          <cell r="I206">
            <v>0</v>
          </cell>
          <cell r="J206">
            <v>2</v>
          </cell>
          <cell r="M206">
            <v>20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 t="str">
            <v>из них анкилозирующий спо</v>
          </cell>
        </row>
        <row r="207">
          <cell r="A207" t="str">
            <v>002000145</v>
          </cell>
          <cell r="B207" t="str">
            <v>25</v>
          </cell>
          <cell r="C207" t="str">
            <v>1119</v>
          </cell>
          <cell r="D207" t="str">
            <v>0140000</v>
          </cell>
          <cell r="E207" t="str">
            <v>002000</v>
          </cell>
          <cell r="F207" t="str">
            <v>145</v>
          </cell>
          <cell r="G207">
            <v>0</v>
          </cell>
          <cell r="H207">
            <v>0</v>
          </cell>
          <cell r="I207">
            <v>0</v>
          </cell>
          <cell r="J207">
            <v>277</v>
          </cell>
          <cell r="K207">
            <v>48</v>
          </cell>
          <cell r="L207">
            <v>22</v>
          </cell>
          <cell r="M207">
            <v>2678</v>
          </cell>
          <cell r="S207">
            <v>171</v>
          </cell>
          <cell r="T207">
            <v>31</v>
          </cell>
          <cell r="U207">
            <v>13</v>
          </cell>
          <cell r="V207">
            <v>1656</v>
          </cell>
          <cell r="AB207">
            <v>23</v>
          </cell>
          <cell r="AC207">
            <v>15</v>
          </cell>
          <cell r="AD207">
            <v>3</v>
          </cell>
          <cell r="AF207">
            <v>322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 t="str">
            <v>др.дорсопатии</v>
          </cell>
        </row>
        <row r="208">
          <cell r="A208" t="str">
            <v>002000146</v>
          </cell>
          <cell r="B208" t="str">
            <v>25</v>
          </cell>
          <cell r="C208" t="str">
            <v>1119</v>
          </cell>
          <cell r="D208" t="str">
            <v>0140000</v>
          </cell>
          <cell r="E208" t="str">
            <v>002000</v>
          </cell>
          <cell r="F208" t="str">
            <v>146</v>
          </cell>
          <cell r="G208">
            <v>0</v>
          </cell>
          <cell r="H208">
            <v>0</v>
          </cell>
          <cell r="I208">
            <v>0</v>
          </cell>
          <cell r="J208">
            <v>18</v>
          </cell>
          <cell r="K208">
            <v>5</v>
          </cell>
          <cell r="L208">
            <v>1</v>
          </cell>
          <cell r="M208">
            <v>133</v>
          </cell>
          <cell r="S208">
            <v>4</v>
          </cell>
          <cell r="V208">
            <v>28</v>
          </cell>
          <cell r="AB208">
            <v>22</v>
          </cell>
          <cell r="AC208">
            <v>1</v>
          </cell>
          <cell r="AF208">
            <v>105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 t="str">
            <v>поражения синовиальных об</v>
          </cell>
        </row>
        <row r="209">
          <cell r="A209" t="str">
            <v>002000147</v>
          </cell>
          <cell r="B209" t="str">
            <v>25</v>
          </cell>
          <cell r="C209" t="str">
            <v>1119</v>
          </cell>
          <cell r="D209" t="str">
            <v>0140000</v>
          </cell>
          <cell r="E209" t="str">
            <v>002000</v>
          </cell>
          <cell r="F209" t="str">
            <v>147</v>
          </cell>
          <cell r="G209">
            <v>0</v>
          </cell>
          <cell r="H209">
            <v>0</v>
          </cell>
          <cell r="I209">
            <v>0</v>
          </cell>
          <cell r="J209">
            <v>58</v>
          </cell>
          <cell r="K209">
            <v>13</v>
          </cell>
          <cell r="L209">
            <v>5</v>
          </cell>
          <cell r="M209">
            <v>615</v>
          </cell>
          <cell r="S209">
            <v>33</v>
          </cell>
          <cell r="T209">
            <v>5</v>
          </cell>
          <cell r="U209">
            <v>2</v>
          </cell>
          <cell r="V209">
            <v>316</v>
          </cell>
          <cell r="AB209">
            <v>30</v>
          </cell>
          <cell r="AC209">
            <v>9</v>
          </cell>
          <cell r="AF209">
            <v>319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 t="str">
            <v>остеопатии и хондропатии</v>
          </cell>
        </row>
        <row r="210">
          <cell r="A210" t="str">
            <v>002000362</v>
          </cell>
          <cell r="B210" t="str">
            <v>25</v>
          </cell>
          <cell r="C210" t="str">
            <v>1119</v>
          </cell>
          <cell r="D210" t="str">
            <v>0140000</v>
          </cell>
          <cell r="E210" t="str">
            <v>002000</v>
          </cell>
          <cell r="F210" t="str">
            <v>362</v>
          </cell>
          <cell r="G210">
            <v>0</v>
          </cell>
          <cell r="H210">
            <v>0</v>
          </cell>
          <cell r="I210">
            <v>0</v>
          </cell>
          <cell r="J210">
            <v>19</v>
          </cell>
          <cell r="K210">
            <v>1</v>
          </cell>
          <cell r="M210">
            <v>107</v>
          </cell>
          <cell r="S210">
            <v>17</v>
          </cell>
          <cell r="T210">
            <v>1</v>
          </cell>
          <cell r="V210">
            <v>88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 t="str">
            <v>из них остеопорозы</v>
          </cell>
        </row>
        <row r="211">
          <cell r="A211" t="str">
            <v>002000150</v>
          </cell>
          <cell r="B211" t="str">
            <v>25</v>
          </cell>
          <cell r="C211" t="str">
            <v>1119</v>
          </cell>
          <cell r="D211" t="str">
            <v>0140000</v>
          </cell>
          <cell r="E211" t="str">
            <v>002000</v>
          </cell>
          <cell r="F211" t="str">
            <v>150</v>
          </cell>
          <cell r="G211">
            <v>0</v>
          </cell>
          <cell r="H211">
            <v>0</v>
          </cell>
          <cell r="I211">
            <v>0</v>
          </cell>
          <cell r="J211">
            <v>1126</v>
          </cell>
          <cell r="K211">
            <v>537</v>
          </cell>
          <cell r="L211">
            <v>182</v>
          </cell>
          <cell r="M211">
            <v>7776</v>
          </cell>
          <cell r="N211">
            <v>6</v>
          </cell>
          <cell r="O211">
            <v>4</v>
          </cell>
          <cell r="S211">
            <v>491</v>
          </cell>
          <cell r="T211">
            <v>239</v>
          </cell>
          <cell r="U211">
            <v>90</v>
          </cell>
          <cell r="V211">
            <v>3698</v>
          </cell>
          <cell r="W211">
            <v>5</v>
          </cell>
          <cell r="X211">
            <v>4</v>
          </cell>
          <cell r="AB211">
            <v>618</v>
          </cell>
          <cell r="AC211">
            <v>411</v>
          </cell>
          <cell r="AD211">
            <v>83</v>
          </cell>
          <cell r="AE211">
            <v>48</v>
          </cell>
          <cell r="AF211">
            <v>4599</v>
          </cell>
          <cell r="AG211">
            <v>376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 t="str">
            <v>болезни мочеполовой систе</v>
          </cell>
        </row>
        <row r="212">
          <cell r="A212" t="str">
            <v>002000151</v>
          </cell>
          <cell r="B212" t="str">
            <v>25</v>
          </cell>
          <cell r="C212" t="str">
            <v>1119</v>
          </cell>
          <cell r="D212" t="str">
            <v>0140000</v>
          </cell>
          <cell r="E212" t="str">
            <v>002000</v>
          </cell>
          <cell r="F212" t="str">
            <v>151</v>
          </cell>
          <cell r="G212">
            <v>0</v>
          </cell>
          <cell r="H212">
            <v>0</v>
          </cell>
          <cell r="I212">
            <v>0</v>
          </cell>
          <cell r="J212">
            <v>118</v>
          </cell>
          <cell r="K212">
            <v>88</v>
          </cell>
          <cell r="L212">
            <v>29</v>
          </cell>
          <cell r="M212">
            <v>944</v>
          </cell>
          <cell r="N212">
            <v>3</v>
          </cell>
          <cell r="O212">
            <v>3</v>
          </cell>
          <cell r="S212">
            <v>68</v>
          </cell>
          <cell r="T212">
            <v>52</v>
          </cell>
          <cell r="U212">
            <v>20</v>
          </cell>
          <cell r="V212">
            <v>526</v>
          </cell>
          <cell r="W212">
            <v>3</v>
          </cell>
          <cell r="X212">
            <v>3</v>
          </cell>
          <cell r="AB212">
            <v>150</v>
          </cell>
          <cell r="AC212">
            <v>91</v>
          </cell>
          <cell r="AD212">
            <v>32</v>
          </cell>
          <cell r="AE212">
            <v>30</v>
          </cell>
          <cell r="AF212">
            <v>1514</v>
          </cell>
          <cell r="AG212">
            <v>250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 t="str">
            <v>из них:гломеруляр.,тубуло</v>
          </cell>
        </row>
        <row r="213">
          <cell r="A213" t="str">
            <v>002000152</v>
          </cell>
          <cell r="B213" t="str">
            <v>25</v>
          </cell>
          <cell r="C213" t="str">
            <v>1119</v>
          </cell>
          <cell r="D213" t="str">
            <v>0140000</v>
          </cell>
          <cell r="E213" t="str">
            <v>002000</v>
          </cell>
          <cell r="F213" t="str">
            <v>152</v>
          </cell>
          <cell r="G213">
            <v>0</v>
          </cell>
          <cell r="H213">
            <v>0</v>
          </cell>
          <cell r="I213">
            <v>0</v>
          </cell>
          <cell r="N213">
            <v>1</v>
          </cell>
          <cell r="O213">
            <v>1</v>
          </cell>
          <cell r="W213">
            <v>1</v>
          </cell>
          <cell r="X213">
            <v>1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 t="str">
            <v>почечная недостаточность</v>
          </cell>
        </row>
        <row r="214">
          <cell r="A214" t="str">
            <v>002000153</v>
          </cell>
          <cell r="B214" t="str">
            <v>25</v>
          </cell>
          <cell r="C214" t="str">
            <v>1119</v>
          </cell>
          <cell r="D214" t="str">
            <v>0140000</v>
          </cell>
          <cell r="E214" t="str">
            <v>002000</v>
          </cell>
          <cell r="F214" t="str">
            <v>153</v>
          </cell>
          <cell r="G214">
            <v>0</v>
          </cell>
          <cell r="H214">
            <v>0</v>
          </cell>
          <cell r="I214">
            <v>0</v>
          </cell>
          <cell r="J214">
            <v>248</v>
          </cell>
          <cell r="K214">
            <v>196</v>
          </cell>
          <cell r="L214">
            <v>98</v>
          </cell>
          <cell r="M214">
            <v>1741</v>
          </cell>
          <cell r="N214">
            <v>1</v>
          </cell>
          <cell r="S214">
            <v>86</v>
          </cell>
          <cell r="T214">
            <v>66</v>
          </cell>
          <cell r="U214">
            <v>32</v>
          </cell>
          <cell r="V214">
            <v>636</v>
          </cell>
          <cell r="W214">
            <v>1</v>
          </cell>
          <cell r="AB214">
            <v>19</v>
          </cell>
          <cell r="AC214">
            <v>19</v>
          </cell>
          <cell r="AD214">
            <v>7</v>
          </cell>
          <cell r="AF214">
            <v>123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 t="str">
            <v>мочекаменная болезнь</v>
          </cell>
        </row>
        <row r="215">
          <cell r="A215" t="str">
            <v>002000154</v>
          </cell>
          <cell r="B215" t="str">
            <v>25</v>
          </cell>
          <cell r="C215" t="str">
            <v>1119</v>
          </cell>
          <cell r="D215" t="str">
            <v>0140000</v>
          </cell>
          <cell r="E215" t="str">
            <v>002000</v>
          </cell>
          <cell r="F215" t="str">
            <v>154</v>
          </cell>
          <cell r="G215">
            <v>0</v>
          </cell>
          <cell r="H215">
            <v>0</v>
          </cell>
          <cell r="I215">
            <v>0</v>
          </cell>
          <cell r="J215">
            <v>139</v>
          </cell>
          <cell r="K215">
            <v>43</v>
          </cell>
          <cell r="L215">
            <v>8</v>
          </cell>
          <cell r="M215">
            <v>1105</v>
          </cell>
          <cell r="S215">
            <v>102</v>
          </cell>
          <cell r="T215">
            <v>28</v>
          </cell>
          <cell r="U215">
            <v>5</v>
          </cell>
          <cell r="V215">
            <v>801</v>
          </cell>
          <cell r="AB215">
            <v>152</v>
          </cell>
          <cell r="AC215">
            <v>112</v>
          </cell>
          <cell r="AD215">
            <v>25</v>
          </cell>
          <cell r="AE215">
            <v>16</v>
          </cell>
          <cell r="AF215">
            <v>1473</v>
          </cell>
          <cell r="AG215">
            <v>117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 t="str">
            <v>другие болезни мочевой си</v>
          </cell>
        </row>
        <row r="216">
          <cell r="A216" t="str">
            <v>002000155</v>
          </cell>
          <cell r="B216" t="str">
            <v>25</v>
          </cell>
          <cell r="C216" t="str">
            <v>1119</v>
          </cell>
          <cell r="D216" t="str">
            <v>0140000</v>
          </cell>
          <cell r="E216" t="str">
            <v>002000</v>
          </cell>
          <cell r="F216" t="str">
            <v>155</v>
          </cell>
          <cell r="G216">
            <v>0</v>
          </cell>
          <cell r="H216">
            <v>0</v>
          </cell>
          <cell r="I216">
            <v>0</v>
          </cell>
          <cell r="J216">
            <v>121</v>
          </cell>
          <cell r="K216">
            <v>58</v>
          </cell>
          <cell r="L216">
            <v>12</v>
          </cell>
          <cell r="M216">
            <v>1056</v>
          </cell>
          <cell r="S216">
            <v>95</v>
          </cell>
          <cell r="T216">
            <v>50</v>
          </cell>
          <cell r="U216">
            <v>12</v>
          </cell>
          <cell r="V216">
            <v>820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 t="str">
            <v>болезни предстательной же</v>
          </cell>
        </row>
        <row r="217">
          <cell r="A217" t="str">
            <v>002000156</v>
          </cell>
          <cell r="B217" t="str">
            <v>25</v>
          </cell>
          <cell r="C217" t="str">
            <v>1119</v>
          </cell>
          <cell r="D217" t="str">
            <v>0140000</v>
          </cell>
          <cell r="E217" t="str">
            <v>002000</v>
          </cell>
          <cell r="F217" t="str">
            <v>156</v>
          </cell>
          <cell r="G217">
            <v>0</v>
          </cell>
          <cell r="H217">
            <v>0</v>
          </cell>
          <cell r="I217">
            <v>0</v>
          </cell>
          <cell r="J217">
            <v>2</v>
          </cell>
          <cell r="K217">
            <v>1</v>
          </cell>
          <cell r="M217">
            <v>18</v>
          </cell>
          <cell r="S217">
            <v>1</v>
          </cell>
          <cell r="T217">
            <v>1</v>
          </cell>
          <cell r="V217">
            <v>8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 t="str">
            <v>доброкачественная дисплаз</v>
          </cell>
        </row>
        <row r="218">
          <cell r="A218" t="str">
            <v>002000157</v>
          </cell>
          <cell r="B218" t="str">
            <v>25</v>
          </cell>
          <cell r="C218" t="str">
            <v>1119</v>
          </cell>
          <cell r="D218" t="str">
            <v>0140000</v>
          </cell>
          <cell r="E218" t="str">
            <v>002000</v>
          </cell>
          <cell r="F218" t="str">
            <v>157</v>
          </cell>
          <cell r="G218">
            <v>0</v>
          </cell>
          <cell r="H218">
            <v>0</v>
          </cell>
          <cell r="I218">
            <v>0</v>
          </cell>
          <cell r="J218">
            <v>93</v>
          </cell>
          <cell r="K218">
            <v>23</v>
          </cell>
          <cell r="L218">
            <v>3</v>
          </cell>
          <cell r="M218">
            <v>687</v>
          </cell>
          <cell r="S218">
            <v>7</v>
          </cell>
          <cell r="T218">
            <v>1</v>
          </cell>
          <cell r="V218">
            <v>38</v>
          </cell>
          <cell r="AB218">
            <v>9</v>
          </cell>
          <cell r="AC218">
            <v>9</v>
          </cell>
          <cell r="AE218">
            <v>1</v>
          </cell>
          <cell r="AF218">
            <v>59</v>
          </cell>
          <cell r="AG218">
            <v>5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 t="str">
            <v>воспалительные б-ни женск</v>
          </cell>
        </row>
        <row r="219">
          <cell r="A219" t="str">
            <v>002000363</v>
          </cell>
          <cell r="B219" t="str">
            <v>25</v>
          </cell>
          <cell r="C219" t="str">
            <v>1119</v>
          </cell>
          <cell r="D219" t="str">
            <v>0140000</v>
          </cell>
          <cell r="E219" t="str">
            <v>002000</v>
          </cell>
          <cell r="F219" t="str">
            <v>363</v>
          </cell>
          <cell r="G219">
            <v>0</v>
          </cell>
          <cell r="H219">
            <v>0</v>
          </cell>
          <cell r="I219">
            <v>0</v>
          </cell>
          <cell r="J219">
            <v>67</v>
          </cell>
          <cell r="K219">
            <v>17</v>
          </cell>
          <cell r="L219">
            <v>2</v>
          </cell>
          <cell r="M219">
            <v>514</v>
          </cell>
          <cell r="AB219">
            <v>1</v>
          </cell>
          <cell r="AC219">
            <v>1</v>
          </cell>
          <cell r="AF219">
            <v>6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 t="str">
            <v>из них сальпингит и оофор</v>
          </cell>
        </row>
        <row r="220">
          <cell r="A220" t="str">
            <v>002000158</v>
          </cell>
          <cell r="B220" t="str">
            <v>25</v>
          </cell>
          <cell r="C220" t="str">
            <v>1119</v>
          </cell>
          <cell r="D220" t="str">
            <v>0140000</v>
          </cell>
          <cell r="E220" t="str">
            <v>002000</v>
          </cell>
          <cell r="F220" t="str">
            <v>158</v>
          </cell>
          <cell r="G220">
            <v>0</v>
          </cell>
          <cell r="H220">
            <v>0</v>
          </cell>
          <cell r="I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 t="str">
            <v>эндометриоз</v>
          </cell>
        </row>
        <row r="221">
          <cell r="A221" t="str">
            <v>002000159</v>
          </cell>
          <cell r="B221" t="str">
            <v>25</v>
          </cell>
          <cell r="C221" t="str">
            <v>1119</v>
          </cell>
          <cell r="D221" t="str">
            <v>0140000</v>
          </cell>
          <cell r="E221" t="str">
            <v>002000</v>
          </cell>
          <cell r="F221" t="str">
            <v>159</v>
          </cell>
          <cell r="G221">
            <v>0</v>
          </cell>
          <cell r="H221">
            <v>0</v>
          </cell>
          <cell r="I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 t="str">
            <v>эрозия и эктропион шейки</v>
          </cell>
        </row>
        <row r="222">
          <cell r="A222" t="str">
            <v>002000364</v>
          </cell>
          <cell r="B222" t="str">
            <v>25</v>
          </cell>
          <cell r="C222" t="str">
            <v>1119</v>
          </cell>
          <cell r="D222" t="str">
            <v>0140000</v>
          </cell>
          <cell r="E222" t="str">
            <v>002000</v>
          </cell>
          <cell r="F222" t="str">
            <v>364</v>
          </cell>
          <cell r="G222">
            <v>0</v>
          </cell>
          <cell r="H222">
            <v>0</v>
          </cell>
          <cell r="I222">
            <v>0</v>
          </cell>
          <cell r="J222">
            <v>102</v>
          </cell>
          <cell r="K222">
            <v>45</v>
          </cell>
          <cell r="L222">
            <v>4</v>
          </cell>
          <cell r="M222">
            <v>466</v>
          </cell>
          <cell r="S222">
            <v>4</v>
          </cell>
          <cell r="T222">
            <v>2</v>
          </cell>
          <cell r="V222">
            <v>23</v>
          </cell>
          <cell r="AB222">
            <v>7</v>
          </cell>
          <cell r="AC222">
            <v>3</v>
          </cell>
          <cell r="AD222">
            <v>1</v>
          </cell>
          <cell r="AF222">
            <v>64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 t="str">
            <v>расстройства менструаций</v>
          </cell>
        </row>
        <row r="223">
          <cell r="A223" t="str">
            <v>002000365</v>
          </cell>
          <cell r="B223" t="str">
            <v>25</v>
          </cell>
          <cell r="C223" t="str">
            <v>1119</v>
          </cell>
          <cell r="D223" t="str">
            <v>0140000</v>
          </cell>
          <cell r="E223" t="str">
            <v>002000</v>
          </cell>
          <cell r="F223" t="str">
            <v>365</v>
          </cell>
          <cell r="G223">
            <v>0</v>
          </cell>
          <cell r="H223">
            <v>0</v>
          </cell>
          <cell r="I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 t="str">
            <v>женское бесплодие</v>
          </cell>
        </row>
        <row r="224">
          <cell r="A224" t="str">
            <v>002000160</v>
          </cell>
          <cell r="B224" t="str">
            <v>25</v>
          </cell>
          <cell r="C224" t="str">
            <v>1119</v>
          </cell>
          <cell r="D224" t="str">
            <v>0140000</v>
          </cell>
          <cell r="E224" t="str">
            <v>002000</v>
          </cell>
          <cell r="F224" t="str">
            <v>160</v>
          </cell>
          <cell r="G224">
            <v>0</v>
          </cell>
          <cell r="H224">
            <v>0</v>
          </cell>
          <cell r="I224">
            <v>0</v>
          </cell>
          <cell r="J224">
            <v>448</v>
          </cell>
          <cell r="K224">
            <v>225</v>
          </cell>
          <cell r="L224">
            <v>22</v>
          </cell>
          <cell r="M224">
            <v>3070</v>
          </cell>
          <cell r="AB224">
            <v>7</v>
          </cell>
          <cell r="AC224">
            <v>2</v>
          </cell>
          <cell r="AF224">
            <v>57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 t="str">
            <v>беременность,роды и после</v>
          </cell>
        </row>
        <row r="225">
          <cell r="A225" t="str">
            <v>002000170</v>
          </cell>
          <cell r="B225" t="str">
            <v>25</v>
          </cell>
          <cell r="C225" t="str">
            <v>1119</v>
          </cell>
          <cell r="D225" t="str">
            <v>0140000</v>
          </cell>
          <cell r="E225" t="str">
            <v>002000</v>
          </cell>
          <cell r="F225" t="str">
            <v>170</v>
          </cell>
          <cell r="G225">
            <v>0</v>
          </cell>
          <cell r="H225">
            <v>0</v>
          </cell>
          <cell r="I225">
            <v>0</v>
          </cell>
          <cell r="AB225">
            <v>311</v>
          </cell>
          <cell r="AC225">
            <v>140</v>
          </cell>
          <cell r="AD225">
            <v>23</v>
          </cell>
          <cell r="AE225">
            <v>311</v>
          </cell>
          <cell r="AF225">
            <v>3956</v>
          </cell>
          <cell r="AG225">
            <v>3956</v>
          </cell>
          <cell r="AH225">
            <v>2</v>
          </cell>
          <cell r="AI225">
            <v>2</v>
          </cell>
          <cell r="AM225">
            <v>2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 t="str">
            <v>отдельные состояния,возни</v>
          </cell>
        </row>
        <row r="226">
          <cell r="A226" t="str">
            <v>002000180</v>
          </cell>
          <cell r="B226" t="str">
            <v>25</v>
          </cell>
          <cell r="C226" t="str">
            <v>1119</v>
          </cell>
          <cell r="D226" t="str">
            <v>0140000</v>
          </cell>
          <cell r="E226" t="str">
            <v>002000</v>
          </cell>
          <cell r="F226" t="str">
            <v>180</v>
          </cell>
          <cell r="G226">
            <v>0</v>
          </cell>
          <cell r="H226">
            <v>0</v>
          </cell>
          <cell r="I226">
            <v>0</v>
          </cell>
          <cell r="J226">
            <v>4</v>
          </cell>
          <cell r="M226">
            <v>40</v>
          </cell>
          <cell r="S226">
            <v>2</v>
          </cell>
          <cell r="V226">
            <v>22</v>
          </cell>
          <cell r="AB226">
            <v>315</v>
          </cell>
          <cell r="AC226">
            <v>74</v>
          </cell>
          <cell r="AD226">
            <v>10</v>
          </cell>
          <cell r="AE226">
            <v>83</v>
          </cell>
          <cell r="AF226">
            <v>2242</v>
          </cell>
          <cell r="AG226">
            <v>532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 t="str">
            <v>врожд.аномалии(пороки раз</v>
          </cell>
        </row>
        <row r="227">
          <cell r="A227" t="str">
            <v>002000181</v>
          </cell>
          <cell r="B227" t="str">
            <v>25</v>
          </cell>
          <cell r="C227" t="str">
            <v>1119</v>
          </cell>
          <cell r="D227" t="str">
            <v>0140000</v>
          </cell>
          <cell r="E227" t="str">
            <v>002000</v>
          </cell>
          <cell r="F227" t="str">
            <v>181</v>
          </cell>
          <cell r="G227">
            <v>0</v>
          </cell>
          <cell r="H227">
            <v>0</v>
          </cell>
          <cell r="I227">
            <v>0</v>
          </cell>
          <cell r="J227">
            <v>1</v>
          </cell>
          <cell r="M227">
            <v>10</v>
          </cell>
          <cell r="S227">
            <v>1</v>
          </cell>
          <cell r="V227">
            <v>10</v>
          </cell>
          <cell r="AB227">
            <v>1</v>
          </cell>
          <cell r="AE227">
            <v>1</v>
          </cell>
          <cell r="AF227">
            <v>4</v>
          </cell>
          <cell r="AG227">
            <v>4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 t="str">
            <v>из них вр.аномалии(пороки</v>
          </cell>
        </row>
        <row r="228">
          <cell r="A228" t="str">
            <v>002000182</v>
          </cell>
          <cell r="B228" t="str">
            <v>25</v>
          </cell>
          <cell r="C228" t="str">
            <v>1119</v>
          </cell>
          <cell r="D228" t="str">
            <v>0140000</v>
          </cell>
          <cell r="E228" t="str">
            <v>002000</v>
          </cell>
          <cell r="F228" t="str">
            <v>182</v>
          </cell>
          <cell r="G228">
            <v>0</v>
          </cell>
          <cell r="H228">
            <v>0</v>
          </cell>
          <cell r="I228">
            <v>0</v>
          </cell>
          <cell r="J228">
            <v>1</v>
          </cell>
          <cell r="M228">
            <v>10</v>
          </cell>
          <cell r="AB228">
            <v>55</v>
          </cell>
          <cell r="AE228">
            <v>37</v>
          </cell>
          <cell r="AF228">
            <v>247</v>
          </cell>
          <cell r="AG228">
            <v>110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 t="str">
            <v>врожденные аномалии глаза</v>
          </cell>
        </row>
        <row r="229">
          <cell r="A229" t="str">
            <v>002000183</v>
          </cell>
          <cell r="B229" t="str">
            <v>25</v>
          </cell>
          <cell r="C229" t="str">
            <v>1119</v>
          </cell>
          <cell r="D229" t="str">
            <v>0140000</v>
          </cell>
          <cell r="E229" t="str">
            <v>002000</v>
          </cell>
          <cell r="F229" t="str">
            <v>183</v>
          </cell>
          <cell r="G229">
            <v>0</v>
          </cell>
          <cell r="H229">
            <v>0</v>
          </cell>
          <cell r="I229">
            <v>0</v>
          </cell>
          <cell r="J229">
            <v>1</v>
          </cell>
          <cell r="M229">
            <v>12</v>
          </cell>
          <cell r="S229">
            <v>1</v>
          </cell>
          <cell r="V229">
            <v>12</v>
          </cell>
          <cell r="AB229">
            <v>61</v>
          </cell>
          <cell r="AC229">
            <v>15</v>
          </cell>
          <cell r="AD229">
            <v>1</v>
          </cell>
          <cell r="AE229">
            <v>22</v>
          </cell>
          <cell r="AF229">
            <v>462</v>
          </cell>
          <cell r="AG229">
            <v>219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 t="str">
            <v>вр.аномалии системы крово</v>
          </cell>
        </row>
        <row r="230">
          <cell r="A230" t="str">
            <v>002000184</v>
          </cell>
          <cell r="B230" t="str">
            <v>25</v>
          </cell>
          <cell r="C230" t="str">
            <v>1119</v>
          </cell>
          <cell r="D230" t="str">
            <v>0140000</v>
          </cell>
          <cell r="E230" t="str">
            <v>002000</v>
          </cell>
          <cell r="F230" t="str">
            <v>184</v>
          </cell>
          <cell r="G230">
            <v>0</v>
          </cell>
          <cell r="H230">
            <v>0</v>
          </cell>
          <cell r="I230">
            <v>0</v>
          </cell>
          <cell r="AB230">
            <v>75</v>
          </cell>
          <cell r="AC230">
            <v>43</v>
          </cell>
          <cell r="AD230">
            <v>7</v>
          </cell>
          <cell r="AE230">
            <v>7</v>
          </cell>
          <cell r="AF230">
            <v>588</v>
          </cell>
          <cell r="AG230">
            <v>74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 t="str">
            <v>врожденные аномалии орган</v>
          </cell>
        </row>
        <row r="231">
          <cell r="A231" t="str">
            <v>002000366</v>
          </cell>
          <cell r="B231" t="str">
            <v>25</v>
          </cell>
          <cell r="C231" t="str">
            <v>1119</v>
          </cell>
          <cell r="D231" t="str">
            <v>0140000</v>
          </cell>
          <cell r="E231" t="str">
            <v>002000</v>
          </cell>
          <cell r="F231" t="str">
            <v>366</v>
          </cell>
          <cell r="G231">
            <v>0</v>
          </cell>
          <cell r="H231">
            <v>0</v>
          </cell>
          <cell r="I231">
            <v>0</v>
          </cell>
          <cell r="AB231">
            <v>1</v>
          </cell>
          <cell r="AC231">
            <v>1</v>
          </cell>
          <cell r="AD231">
            <v>1</v>
          </cell>
          <cell r="AF231">
            <v>22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 t="str">
            <v>из них:болезнь Гиршпрунга</v>
          </cell>
        </row>
        <row r="232">
          <cell r="A232" t="str">
            <v>002000185</v>
          </cell>
          <cell r="B232" t="str">
            <v>25</v>
          </cell>
          <cell r="C232" t="str">
            <v>1119</v>
          </cell>
          <cell r="D232" t="str">
            <v>0140000</v>
          </cell>
          <cell r="E232" t="str">
            <v>002000</v>
          </cell>
          <cell r="F232" t="str">
            <v>185</v>
          </cell>
          <cell r="G232">
            <v>0</v>
          </cell>
          <cell r="H232">
            <v>0</v>
          </cell>
          <cell r="I232">
            <v>0</v>
          </cell>
          <cell r="AB232">
            <v>2</v>
          </cell>
          <cell r="AC232">
            <v>2</v>
          </cell>
          <cell r="AD232">
            <v>2</v>
          </cell>
          <cell r="AF232">
            <v>12</v>
          </cell>
          <cell r="AG232">
            <v>12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 t="str">
            <v>вр.аномалии жен.пол.орган</v>
          </cell>
        </row>
        <row r="233">
          <cell r="A233" t="str">
            <v>002000186</v>
          </cell>
          <cell r="B233" t="str">
            <v>25</v>
          </cell>
          <cell r="C233" t="str">
            <v>1119</v>
          </cell>
          <cell r="D233" t="str">
            <v>0140000</v>
          </cell>
          <cell r="E233" t="str">
            <v>002000</v>
          </cell>
          <cell r="F233" t="str">
            <v>186</v>
          </cell>
          <cell r="G233">
            <v>0</v>
          </cell>
          <cell r="H233">
            <v>0</v>
          </cell>
          <cell r="I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 t="str">
            <v>неопред.пола и псевдогерм</v>
          </cell>
        </row>
        <row r="234">
          <cell r="A234" t="str">
            <v>002000187</v>
          </cell>
          <cell r="B234" t="str">
            <v>25</v>
          </cell>
          <cell r="C234" t="str">
            <v>1119</v>
          </cell>
          <cell r="D234" t="str">
            <v>0140000</v>
          </cell>
          <cell r="E234" t="str">
            <v>002000</v>
          </cell>
          <cell r="F234" t="str">
            <v>187</v>
          </cell>
          <cell r="G234">
            <v>0</v>
          </cell>
          <cell r="H234">
            <v>0</v>
          </cell>
          <cell r="I234">
            <v>0</v>
          </cell>
          <cell r="J234">
            <v>1</v>
          </cell>
          <cell r="M234">
            <v>8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 t="str">
            <v>врожденный ихтиоз</v>
          </cell>
        </row>
        <row r="235">
          <cell r="A235" t="str">
            <v>002000188</v>
          </cell>
          <cell r="B235" t="str">
            <v>25</v>
          </cell>
          <cell r="C235" t="str">
            <v>1119</v>
          </cell>
          <cell r="D235" t="str">
            <v>0140000</v>
          </cell>
          <cell r="E235" t="str">
            <v>002000</v>
          </cell>
          <cell r="F235" t="str">
            <v>188</v>
          </cell>
          <cell r="G235">
            <v>0</v>
          </cell>
          <cell r="H235">
            <v>0</v>
          </cell>
          <cell r="I235">
            <v>0</v>
          </cell>
          <cell r="AB235">
            <v>3</v>
          </cell>
          <cell r="AC235">
            <v>1</v>
          </cell>
          <cell r="AF235">
            <v>22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 t="str">
            <v>нейрофиброматоз(незлокаче</v>
          </cell>
        </row>
        <row r="236">
          <cell r="A236" t="str">
            <v>002000189</v>
          </cell>
          <cell r="B236" t="str">
            <v>25</v>
          </cell>
          <cell r="C236" t="str">
            <v>1119</v>
          </cell>
          <cell r="D236" t="str">
            <v>0140000</v>
          </cell>
          <cell r="E236" t="str">
            <v>002000</v>
          </cell>
          <cell r="F236" t="str">
            <v>189</v>
          </cell>
          <cell r="G236">
            <v>0</v>
          </cell>
          <cell r="H236">
            <v>0</v>
          </cell>
          <cell r="I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 t="str">
            <v>синдром Дауна</v>
          </cell>
        </row>
        <row r="237">
          <cell r="A237" t="str">
            <v>002000190</v>
          </cell>
          <cell r="B237" t="str">
            <v>25</v>
          </cell>
          <cell r="C237" t="str">
            <v>1119</v>
          </cell>
          <cell r="D237" t="str">
            <v>0140000</v>
          </cell>
          <cell r="E237" t="str">
            <v>002000</v>
          </cell>
          <cell r="F237" t="str">
            <v>190</v>
          </cell>
          <cell r="G237">
            <v>0</v>
          </cell>
          <cell r="H237">
            <v>0</v>
          </cell>
          <cell r="I237">
            <v>0</v>
          </cell>
          <cell r="J237">
            <v>53</v>
          </cell>
          <cell r="K237">
            <v>9</v>
          </cell>
          <cell r="L237">
            <v>9</v>
          </cell>
          <cell r="M237">
            <v>675</v>
          </cell>
          <cell r="S237">
            <v>26</v>
          </cell>
          <cell r="T237">
            <v>5</v>
          </cell>
          <cell r="U237">
            <v>5</v>
          </cell>
          <cell r="V237">
            <v>192</v>
          </cell>
          <cell r="AB237">
            <v>1</v>
          </cell>
          <cell r="AF237">
            <v>19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 t="str">
            <v>симптомы,признаки и откло</v>
          </cell>
        </row>
        <row r="238">
          <cell r="A238" t="str">
            <v>002000200</v>
          </cell>
          <cell r="B238" t="str">
            <v>25</v>
          </cell>
          <cell r="C238" t="str">
            <v>1119</v>
          </cell>
          <cell r="D238" t="str">
            <v>0140000</v>
          </cell>
          <cell r="E238" t="str">
            <v>002000</v>
          </cell>
          <cell r="F238" t="str">
            <v>200</v>
          </cell>
          <cell r="G238">
            <v>0</v>
          </cell>
          <cell r="H238">
            <v>0</v>
          </cell>
          <cell r="I238">
            <v>0</v>
          </cell>
          <cell r="J238">
            <v>692</v>
          </cell>
          <cell r="K238">
            <v>480</v>
          </cell>
          <cell r="L238">
            <v>241</v>
          </cell>
          <cell r="M238">
            <v>6324</v>
          </cell>
          <cell r="N238">
            <v>5</v>
          </cell>
          <cell r="O238">
            <v>2</v>
          </cell>
          <cell r="Q238">
            <v>1</v>
          </cell>
          <cell r="S238">
            <v>283</v>
          </cell>
          <cell r="T238">
            <v>189</v>
          </cell>
          <cell r="U238">
            <v>102</v>
          </cell>
          <cell r="V238">
            <v>3067</v>
          </cell>
          <cell r="W238">
            <v>2</v>
          </cell>
          <cell r="X238">
            <v>2</v>
          </cell>
          <cell r="AB238">
            <v>1138</v>
          </cell>
          <cell r="AC238">
            <v>1033</v>
          </cell>
          <cell r="AD238">
            <v>251</v>
          </cell>
          <cell r="AE238">
            <v>20</v>
          </cell>
          <cell r="AF238">
            <v>6723</v>
          </cell>
          <cell r="AG238">
            <v>62</v>
          </cell>
          <cell r="AH238">
            <v>1</v>
          </cell>
          <cell r="AK238">
            <v>1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 t="str">
            <v>травмы и отравл.и некотор</v>
          </cell>
        </row>
        <row r="239">
          <cell r="A239" t="str">
            <v>002000201</v>
          </cell>
          <cell r="B239" t="str">
            <v>25</v>
          </cell>
          <cell r="C239" t="str">
            <v>1119</v>
          </cell>
          <cell r="D239" t="str">
            <v>0140000</v>
          </cell>
          <cell r="E239" t="str">
            <v>002000</v>
          </cell>
          <cell r="F239" t="str">
            <v>201</v>
          </cell>
          <cell r="G239">
            <v>0</v>
          </cell>
          <cell r="H239">
            <v>0</v>
          </cell>
          <cell r="I239">
            <v>0</v>
          </cell>
          <cell r="J239">
            <v>169</v>
          </cell>
          <cell r="K239">
            <v>126</v>
          </cell>
          <cell r="L239">
            <v>77</v>
          </cell>
          <cell r="M239">
            <v>1528</v>
          </cell>
          <cell r="N239">
            <v>1</v>
          </cell>
          <cell r="S239">
            <v>94</v>
          </cell>
          <cell r="T239">
            <v>76</v>
          </cell>
          <cell r="U239">
            <v>46</v>
          </cell>
          <cell r="V239">
            <v>841</v>
          </cell>
          <cell r="AB239">
            <v>420</v>
          </cell>
          <cell r="AC239">
            <v>416</v>
          </cell>
          <cell r="AD239">
            <v>83</v>
          </cell>
          <cell r="AE239">
            <v>6</v>
          </cell>
          <cell r="AF239">
            <v>3096</v>
          </cell>
          <cell r="AG239">
            <v>28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 t="str">
            <v>из них переломы</v>
          </cell>
        </row>
        <row r="240">
          <cell r="A240" t="str">
            <v>002000367</v>
          </cell>
          <cell r="B240" t="str">
            <v>25</v>
          </cell>
          <cell r="C240" t="str">
            <v>1119</v>
          </cell>
          <cell r="D240" t="str">
            <v>0140000</v>
          </cell>
          <cell r="E240" t="str">
            <v>002000</v>
          </cell>
          <cell r="F240" t="str">
            <v>367</v>
          </cell>
          <cell r="G240">
            <v>0</v>
          </cell>
          <cell r="H240">
            <v>0</v>
          </cell>
          <cell r="I240">
            <v>0</v>
          </cell>
          <cell r="J240">
            <v>4</v>
          </cell>
          <cell r="K240">
            <v>3</v>
          </cell>
          <cell r="L240">
            <v>1</v>
          </cell>
          <cell r="M240">
            <v>35</v>
          </cell>
          <cell r="N240">
            <v>1</v>
          </cell>
          <cell r="S240">
            <v>1</v>
          </cell>
          <cell r="T240">
            <v>1</v>
          </cell>
          <cell r="U240">
            <v>1</v>
          </cell>
          <cell r="V240">
            <v>9</v>
          </cell>
          <cell r="AB240">
            <v>64</v>
          </cell>
          <cell r="AC240">
            <v>64</v>
          </cell>
          <cell r="AD240">
            <v>11</v>
          </cell>
          <cell r="AE240">
            <v>6</v>
          </cell>
          <cell r="AF240">
            <v>387</v>
          </cell>
          <cell r="AG240">
            <v>28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 t="str">
            <v>из них переломы черепа и</v>
          </cell>
        </row>
        <row r="241">
          <cell r="A241" t="str">
            <v>002000202</v>
          </cell>
          <cell r="B241" t="str">
            <v>25</v>
          </cell>
          <cell r="C241" t="str">
            <v>1119</v>
          </cell>
          <cell r="D241" t="str">
            <v>0140000</v>
          </cell>
          <cell r="E241" t="str">
            <v>002000</v>
          </cell>
          <cell r="F241" t="str">
            <v>202</v>
          </cell>
          <cell r="G241">
            <v>0</v>
          </cell>
          <cell r="H241">
            <v>0</v>
          </cell>
          <cell r="I241">
            <v>0</v>
          </cell>
          <cell r="J241">
            <v>39</v>
          </cell>
          <cell r="K241">
            <v>29</v>
          </cell>
          <cell r="L241">
            <v>2</v>
          </cell>
          <cell r="M241">
            <v>296</v>
          </cell>
          <cell r="AB241">
            <v>12</v>
          </cell>
          <cell r="AC241">
            <v>8</v>
          </cell>
          <cell r="AD241">
            <v>2</v>
          </cell>
          <cell r="AF241">
            <v>108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 t="str">
            <v>травма глаза и глазницы</v>
          </cell>
        </row>
        <row r="242">
          <cell r="A242" t="str">
            <v>002000203</v>
          </cell>
          <cell r="B242" t="str">
            <v>25</v>
          </cell>
          <cell r="C242" t="str">
            <v>1119</v>
          </cell>
          <cell r="D242" t="str">
            <v>0140000</v>
          </cell>
          <cell r="E242" t="str">
            <v>002000</v>
          </cell>
          <cell r="F242" t="str">
            <v>203</v>
          </cell>
          <cell r="G242">
            <v>0</v>
          </cell>
          <cell r="H242">
            <v>0</v>
          </cell>
          <cell r="I242">
            <v>0</v>
          </cell>
          <cell r="J242">
            <v>109</v>
          </cell>
          <cell r="K242">
            <v>82</v>
          </cell>
          <cell r="L242">
            <v>42</v>
          </cell>
          <cell r="M242">
            <v>802</v>
          </cell>
          <cell r="S242">
            <v>35</v>
          </cell>
          <cell r="T242">
            <v>24</v>
          </cell>
          <cell r="U242">
            <v>15</v>
          </cell>
          <cell r="V242">
            <v>302</v>
          </cell>
          <cell r="AB242">
            <v>155</v>
          </cell>
          <cell r="AC242">
            <v>152</v>
          </cell>
          <cell r="AD242">
            <v>43</v>
          </cell>
          <cell r="AF242">
            <v>759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 t="str">
            <v>внутричерепная травма</v>
          </cell>
        </row>
        <row r="243">
          <cell r="A243" t="str">
            <v>002000204</v>
          </cell>
          <cell r="B243" t="str">
            <v>25</v>
          </cell>
          <cell r="C243" t="str">
            <v>1119</v>
          </cell>
          <cell r="D243" t="str">
            <v>0140000</v>
          </cell>
          <cell r="E243" t="str">
            <v>002000</v>
          </cell>
          <cell r="F243" t="str">
            <v>204</v>
          </cell>
          <cell r="G243">
            <v>0</v>
          </cell>
          <cell r="H243">
            <v>0</v>
          </cell>
          <cell r="I243">
            <v>0</v>
          </cell>
          <cell r="J243">
            <v>35</v>
          </cell>
          <cell r="K243">
            <v>31</v>
          </cell>
          <cell r="L243">
            <v>16</v>
          </cell>
          <cell r="M243">
            <v>762</v>
          </cell>
          <cell r="N243">
            <v>1</v>
          </cell>
          <cell r="S243">
            <v>14</v>
          </cell>
          <cell r="T243">
            <v>11</v>
          </cell>
          <cell r="U243">
            <v>6</v>
          </cell>
          <cell r="V243">
            <v>565</v>
          </cell>
          <cell r="AB243">
            <v>9</v>
          </cell>
          <cell r="AC243">
            <v>9</v>
          </cell>
          <cell r="AD243">
            <v>2</v>
          </cell>
          <cell r="AF243">
            <v>62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 t="str">
            <v>термические и химические</v>
          </cell>
        </row>
        <row r="244">
          <cell r="A244" t="str">
            <v>002000205</v>
          </cell>
          <cell r="B244" t="str">
            <v>25</v>
          </cell>
          <cell r="C244" t="str">
            <v>1119</v>
          </cell>
          <cell r="D244" t="str">
            <v>0140000</v>
          </cell>
          <cell r="E244" t="str">
            <v>002000</v>
          </cell>
          <cell r="F244" t="str">
            <v>205</v>
          </cell>
          <cell r="G244">
            <v>0</v>
          </cell>
          <cell r="H244">
            <v>0</v>
          </cell>
          <cell r="I244">
            <v>0</v>
          </cell>
          <cell r="J244">
            <v>3</v>
          </cell>
          <cell r="K244">
            <v>3</v>
          </cell>
          <cell r="L244">
            <v>2</v>
          </cell>
          <cell r="M244">
            <v>9</v>
          </cell>
          <cell r="S244">
            <v>1</v>
          </cell>
          <cell r="T244">
            <v>1</v>
          </cell>
          <cell r="V244">
            <v>5</v>
          </cell>
          <cell r="AB244">
            <v>17</v>
          </cell>
          <cell r="AC244">
            <v>17</v>
          </cell>
          <cell r="AD244">
            <v>11</v>
          </cell>
          <cell r="AF244">
            <v>79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 t="str">
            <v>отравлен.лекарст.средства</v>
          </cell>
        </row>
        <row r="245">
          <cell r="A245" t="str">
            <v>002000368</v>
          </cell>
          <cell r="B245" t="str">
            <v>25</v>
          </cell>
          <cell r="C245" t="str">
            <v>1119</v>
          </cell>
          <cell r="D245" t="str">
            <v>0140000</v>
          </cell>
          <cell r="E245" t="str">
            <v>002000</v>
          </cell>
          <cell r="F245" t="str">
            <v>368</v>
          </cell>
          <cell r="G245">
            <v>0</v>
          </cell>
          <cell r="H245">
            <v>0</v>
          </cell>
          <cell r="I245">
            <v>0</v>
          </cell>
          <cell r="AB245">
            <v>2</v>
          </cell>
          <cell r="AC245">
            <v>2</v>
          </cell>
          <cell r="AD245">
            <v>1</v>
          </cell>
          <cell r="AF245">
            <v>6</v>
          </cell>
          <cell r="AH245">
            <v>1</v>
          </cell>
          <cell r="AK245">
            <v>1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 t="str">
            <v>из них отравление наркоти</v>
          </cell>
        </row>
        <row r="246">
          <cell r="A246" t="str">
            <v>002000206</v>
          </cell>
          <cell r="B246" t="str">
            <v>25</v>
          </cell>
          <cell r="C246" t="str">
            <v>1119</v>
          </cell>
          <cell r="D246" t="str">
            <v>0140000</v>
          </cell>
          <cell r="E246" t="str">
            <v>002000</v>
          </cell>
          <cell r="F246" t="str">
            <v>206</v>
          </cell>
          <cell r="G246">
            <v>0</v>
          </cell>
          <cell r="H246">
            <v>0</v>
          </cell>
          <cell r="I246">
            <v>0</v>
          </cell>
          <cell r="J246">
            <v>18</v>
          </cell>
          <cell r="K246">
            <v>18</v>
          </cell>
          <cell r="L246">
            <v>12</v>
          </cell>
          <cell r="M246">
            <v>126</v>
          </cell>
          <cell r="N246">
            <v>1</v>
          </cell>
          <cell r="O246">
            <v>1</v>
          </cell>
          <cell r="S246">
            <v>8</v>
          </cell>
          <cell r="T246">
            <v>8</v>
          </cell>
          <cell r="U246">
            <v>4</v>
          </cell>
          <cell r="V246">
            <v>53</v>
          </cell>
          <cell r="W246">
            <v>1</v>
          </cell>
          <cell r="X246">
            <v>1</v>
          </cell>
          <cell r="AB246">
            <v>41</v>
          </cell>
          <cell r="AC246">
            <v>41</v>
          </cell>
          <cell r="AD246">
            <v>25</v>
          </cell>
          <cell r="AF246">
            <v>115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 t="str">
            <v>токсическое действие веще</v>
          </cell>
        </row>
        <row r="247">
          <cell r="A247" t="str">
            <v>002000369</v>
          </cell>
          <cell r="B247" t="str">
            <v>25</v>
          </cell>
          <cell r="C247" t="str">
            <v>1119</v>
          </cell>
          <cell r="D247" t="str">
            <v>0140000</v>
          </cell>
          <cell r="E247" t="str">
            <v>002000</v>
          </cell>
          <cell r="F247" t="str">
            <v>369</v>
          </cell>
          <cell r="G247">
            <v>0</v>
          </cell>
          <cell r="H247">
            <v>0</v>
          </cell>
          <cell r="I247">
            <v>0</v>
          </cell>
          <cell r="J247">
            <v>5</v>
          </cell>
          <cell r="K247">
            <v>5</v>
          </cell>
          <cell r="L247">
            <v>4</v>
          </cell>
          <cell r="M247">
            <v>48</v>
          </cell>
          <cell r="N247">
            <v>1</v>
          </cell>
          <cell r="O247">
            <v>1</v>
          </cell>
          <cell r="S247">
            <v>1</v>
          </cell>
          <cell r="T247">
            <v>1</v>
          </cell>
          <cell r="V247">
            <v>9</v>
          </cell>
          <cell r="W247">
            <v>1</v>
          </cell>
          <cell r="X247">
            <v>1</v>
          </cell>
          <cell r="AB247">
            <v>25</v>
          </cell>
          <cell r="AC247">
            <v>25</v>
          </cell>
          <cell r="AD247">
            <v>15</v>
          </cell>
          <cell r="AF247">
            <v>45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 t="str">
            <v>из них токсическое действ</v>
          </cell>
        </row>
        <row r="248">
          <cell r="A248" t="str">
            <v>002000210</v>
          </cell>
          <cell r="B248" t="str">
            <v>25</v>
          </cell>
          <cell r="C248" t="str">
            <v>1119</v>
          </cell>
          <cell r="D248" t="str">
            <v>0140000</v>
          </cell>
          <cell r="E248" t="str">
            <v>002000</v>
          </cell>
          <cell r="F248" t="str">
            <v>210</v>
          </cell>
          <cell r="G248">
            <v>0</v>
          </cell>
          <cell r="H248">
            <v>0</v>
          </cell>
          <cell r="I248">
            <v>0</v>
          </cell>
          <cell r="J248">
            <v>210</v>
          </cell>
          <cell r="K248">
            <v>210</v>
          </cell>
          <cell r="L248">
            <v>210</v>
          </cell>
          <cell r="M248">
            <v>1554</v>
          </cell>
          <cell r="N248">
            <v>6</v>
          </cell>
          <cell r="O248">
            <v>6</v>
          </cell>
          <cell r="S248">
            <v>84</v>
          </cell>
          <cell r="T248">
            <v>84</v>
          </cell>
          <cell r="U248">
            <v>84</v>
          </cell>
          <cell r="V248">
            <v>660</v>
          </cell>
          <cell r="W248">
            <v>6</v>
          </cell>
          <cell r="X248">
            <v>6</v>
          </cell>
          <cell r="AB248">
            <v>130</v>
          </cell>
          <cell r="AC248">
            <v>130</v>
          </cell>
          <cell r="AD248">
            <v>53</v>
          </cell>
          <cell r="AE248">
            <v>55</v>
          </cell>
          <cell r="AF248">
            <v>734</v>
          </cell>
          <cell r="AG248">
            <v>285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 t="str">
            <v>COVID-19</v>
          </cell>
        </row>
        <row r="249">
          <cell r="A249" t="str">
            <v>002000220</v>
          </cell>
          <cell r="B249" t="str">
            <v>25</v>
          </cell>
          <cell r="C249" t="str">
            <v>1119</v>
          </cell>
          <cell r="D249" t="str">
            <v>0140000</v>
          </cell>
          <cell r="E249" t="str">
            <v>002000</v>
          </cell>
          <cell r="F249" t="str">
            <v>220</v>
          </cell>
          <cell r="G249">
            <v>0</v>
          </cell>
          <cell r="H249">
            <v>0</v>
          </cell>
          <cell r="I249">
            <v>0</v>
          </cell>
          <cell r="J249">
            <v>65</v>
          </cell>
          <cell r="K249">
            <v>17</v>
          </cell>
          <cell r="M249">
            <v>349</v>
          </cell>
          <cell r="S249">
            <v>6</v>
          </cell>
          <cell r="T249">
            <v>3</v>
          </cell>
          <cell r="V249">
            <v>60</v>
          </cell>
          <cell r="AB249">
            <v>68</v>
          </cell>
          <cell r="AC249">
            <v>45</v>
          </cell>
          <cell r="AD249">
            <v>15</v>
          </cell>
          <cell r="AE249">
            <v>33</v>
          </cell>
          <cell r="AF249">
            <v>307</v>
          </cell>
          <cell r="AG249">
            <v>91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 t="str">
            <v>кр.того,факторы,влияющ.на</v>
          </cell>
        </row>
        <row r="250">
          <cell r="A250" t="str">
            <v>002910001</v>
          </cell>
          <cell r="B250" t="str">
            <v>25</v>
          </cell>
          <cell r="C250" t="str">
            <v>1119</v>
          </cell>
          <cell r="D250" t="str">
            <v>0140000</v>
          </cell>
          <cell r="E250" t="str">
            <v>002910</v>
          </cell>
          <cell r="F250" t="str">
            <v>001</v>
          </cell>
          <cell r="J250">
            <v>5</v>
          </cell>
          <cell r="K250">
            <v>1</v>
          </cell>
          <cell r="L250">
            <v>1</v>
          </cell>
          <cell r="M250">
            <v>29</v>
          </cell>
          <cell r="S250">
            <v>4</v>
          </cell>
          <cell r="T250">
            <v>1</v>
          </cell>
          <cell r="U250">
            <v>1</v>
          </cell>
          <cell r="V250">
            <v>23</v>
          </cell>
        </row>
        <row r="251">
          <cell r="A251" t="str">
            <v>002910002</v>
          </cell>
          <cell r="B251" t="str">
            <v>25</v>
          </cell>
          <cell r="C251" t="str">
            <v>1119</v>
          </cell>
          <cell r="D251" t="str">
            <v>0140000</v>
          </cell>
          <cell r="E251" t="str">
            <v>002910</v>
          </cell>
          <cell r="F251" t="str">
            <v>002</v>
          </cell>
          <cell r="J251">
            <v>11</v>
          </cell>
          <cell r="K251">
            <v>5</v>
          </cell>
          <cell r="L251">
            <v>5</v>
          </cell>
          <cell r="M251">
            <v>65</v>
          </cell>
          <cell r="S251">
            <v>6</v>
          </cell>
          <cell r="T251">
            <v>2</v>
          </cell>
          <cell r="U251">
            <v>2</v>
          </cell>
          <cell r="V251">
            <v>41</v>
          </cell>
        </row>
        <row r="252">
          <cell r="A252" t="str">
            <v>002910003</v>
          </cell>
          <cell r="B252" t="str">
            <v>25</v>
          </cell>
          <cell r="C252" t="str">
            <v>1119</v>
          </cell>
          <cell r="D252" t="str">
            <v>0140000</v>
          </cell>
          <cell r="E252" t="str">
            <v>002910</v>
          </cell>
          <cell r="F252" t="str">
            <v>003</v>
          </cell>
        </row>
        <row r="253">
          <cell r="A253" t="str">
            <v>002910004</v>
          </cell>
          <cell r="B253" t="str">
            <v>25</v>
          </cell>
          <cell r="C253" t="str">
            <v>1119</v>
          </cell>
          <cell r="D253" t="str">
            <v>0140000</v>
          </cell>
          <cell r="E253" t="str">
            <v>002910</v>
          </cell>
          <cell r="F253" t="str">
            <v>004</v>
          </cell>
        </row>
        <row r="254">
          <cell r="A254" t="str">
            <v>002910005</v>
          </cell>
          <cell r="B254" t="str">
            <v>25</v>
          </cell>
          <cell r="C254" t="str">
            <v>1119</v>
          </cell>
          <cell r="D254" t="str">
            <v>0140000</v>
          </cell>
          <cell r="E254" t="str">
            <v>002910</v>
          </cell>
          <cell r="F254" t="str">
            <v>005</v>
          </cell>
          <cell r="J254">
            <v>5</v>
          </cell>
          <cell r="K254">
            <v>2</v>
          </cell>
          <cell r="L254">
            <v>2</v>
          </cell>
          <cell r="M254">
            <v>50</v>
          </cell>
          <cell r="S254">
            <v>2</v>
          </cell>
          <cell r="T254">
            <v>2</v>
          </cell>
          <cell r="U254">
            <v>2</v>
          </cell>
          <cell r="V254">
            <v>18</v>
          </cell>
        </row>
        <row r="255">
          <cell r="A255" t="str">
            <v>002910006</v>
          </cell>
          <cell r="B255" t="str">
            <v>25</v>
          </cell>
          <cell r="C255" t="str">
            <v>1119</v>
          </cell>
          <cell r="D255" t="str">
            <v>0140000</v>
          </cell>
          <cell r="E255" t="str">
            <v>002910</v>
          </cell>
          <cell r="F255" t="str">
            <v>006</v>
          </cell>
          <cell r="J255">
            <v>1</v>
          </cell>
          <cell r="M255">
            <v>9</v>
          </cell>
          <cell r="S255">
            <v>1</v>
          </cell>
          <cell r="V255">
            <v>9</v>
          </cell>
        </row>
        <row r="256">
          <cell r="A256" t="str">
            <v>002910007</v>
          </cell>
          <cell r="B256" t="str">
            <v>25</v>
          </cell>
          <cell r="C256" t="str">
            <v>1119</v>
          </cell>
          <cell r="D256" t="str">
            <v>0140000</v>
          </cell>
          <cell r="E256" t="str">
            <v>002910</v>
          </cell>
          <cell r="F256" t="str">
            <v>007</v>
          </cell>
        </row>
        <row r="257">
          <cell r="A257" t="str">
            <v>004000001</v>
          </cell>
          <cell r="B257" t="str">
            <v>25</v>
          </cell>
          <cell r="C257" t="str">
            <v>1119</v>
          </cell>
          <cell r="D257" t="str">
            <v>0140000</v>
          </cell>
          <cell r="E257" t="str">
            <v>004000</v>
          </cell>
          <cell r="F257" t="str">
            <v>001</v>
          </cell>
          <cell r="G257">
            <v>0</v>
          </cell>
          <cell r="H257">
            <v>0</v>
          </cell>
          <cell r="I257">
            <v>14286</v>
          </cell>
          <cell r="J257">
            <v>2697</v>
          </cell>
          <cell r="K257">
            <v>103</v>
          </cell>
          <cell r="L257">
            <v>706</v>
          </cell>
          <cell r="M257">
            <v>1078</v>
          </cell>
          <cell r="N257">
            <v>53</v>
          </cell>
          <cell r="P257">
            <v>12</v>
          </cell>
          <cell r="Q257">
            <v>104</v>
          </cell>
          <cell r="R257">
            <v>4</v>
          </cell>
          <cell r="Y257">
            <v>78</v>
          </cell>
          <cell r="AC257">
            <v>1</v>
          </cell>
          <cell r="AG257">
            <v>2734</v>
          </cell>
          <cell r="AH257">
            <v>3665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 t="str">
            <v>всего операций</v>
          </cell>
        </row>
        <row r="258">
          <cell r="A258" t="str">
            <v>004000002</v>
          </cell>
          <cell r="B258" t="str">
            <v>25</v>
          </cell>
          <cell r="C258" t="str">
            <v>1119</v>
          </cell>
          <cell r="D258" t="str">
            <v>0140000</v>
          </cell>
          <cell r="E258" t="str">
            <v>004000</v>
          </cell>
          <cell r="F258" t="str">
            <v>002</v>
          </cell>
          <cell r="G258">
            <v>0</v>
          </cell>
          <cell r="H258">
            <v>0</v>
          </cell>
          <cell r="I258">
            <v>7</v>
          </cell>
          <cell r="J258">
            <v>7</v>
          </cell>
          <cell r="K258">
            <v>3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 t="str">
            <v>в т.ч.операции на нервной</v>
          </cell>
        </row>
        <row r="259">
          <cell r="A259" t="str">
            <v>004000021</v>
          </cell>
          <cell r="B259" t="str">
            <v>25</v>
          </cell>
          <cell r="C259" t="str">
            <v>1119</v>
          </cell>
          <cell r="D259" t="str">
            <v>0140000</v>
          </cell>
          <cell r="E259" t="str">
            <v>004000</v>
          </cell>
          <cell r="F259" t="str">
            <v>021</v>
          </cell>
          <cell r="G259">
            <v>0</v>
          </cell>
          <cell r="H259">
            <v>0</v>
          </cell>
          <cell r="I259">
            <v>1</v>
          </cell>
          <cell r="J259">
            <v>1</v>
          </cell>
          <cell r="K259">
            <v>1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 t="str">
            <v>удаление травм.внутричере</v>
          </cell>
        </row>
        <row r="260">
          <cell r="A260" t="str">
            <v>004000022</v>
          </cell>
          <cell r="B260" t="str">
            <v>25</v>
          </cell>
          <cell r="C260" t="str">
            <v>1119</v>
          </cell>
          <cell r="D260" t="str">
            <v>0140000</v>
          </cell>
          <cell r="E260" t="str">
            <v>004000</v>
          </cell>
          <cell r="F260" t="str">
            <v>022</v>
          </cell>
          <cell r="G260">
            <v>0</v>
          </cell>
          <cell r="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 t="str">
            <v>операции при сосудистых п</v>
          </cell>
        </row>
        <row r="261">
          <cell r="A261" t="str">
            <v>004000221</v>
          </cell>
          <cell r="B261" t="str">
            <v>25</v>
          </cell>
          <cell r="C261" t="str">
            <v>1119</v>
          </cell>
          <cell r="D261" t="str">
            <v>0140000</v>
          </cell>
          <cell r="E261" t="str">
            <v>004000</v>
          </cell>
          <cell r="F261" t="str">
            <v>221</v>
          </cell>
          <cell r="G261">
            <v>0</v>
          </cell>
          <cell r="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 t="str">
            <v>из них на аневризмах</v>
          </cell>
        </row>
        <row r="262">
          <cell r="A262" t="str">
            <v>004000400</v>
          </cell>
          <cell r="B262" t="str">
            <v>25</v>
          </cell>
          <cell r="C262" t="str">
            <v>1119</v>
          </cell>
          <cell r="D262" t="str">
            <v>0140000</v>
          </cell>
          <cell r="E262" t="str">
            <v>004000</v>
          </cell>
          <cell r="F262" t="str">
            <v>400</v>
          </cell>
          <cell r="G262">
            <v>0</v>
          </cell>
          <cell r="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 t="str">
            <v>из них эндоваскулярное вы</v>
          </cell>
        </row>
        <row r="263">
          <cell r="A263" t="str">
            <v>004000222</v>
          </cell>
          <cell r="B263" t="str">
            <v>25</v>
          </cell>
          <cell r="C263" t="str">
            <v>1119</v>
          </cell>
          <cell r="D263" t="str">
            <v>0140000</v>
          </cell>
          <cell r="E263" t="str">
            <v>004000</v>
          </cell>
          <cell r="F263" t="str">
            <v>222</v>
          </cell>
          <cell r="G263">
            <v>0</v>
          </cell>
          <cell r="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 t="str">
            <v>на мальформациях</v>
          </cell>
        </row>
        <row r="264">
          <cell r="A264" t="str">
            <v>004000401</v>
          </cell>
          <cell r="B264" t="str">
            <v>25</v>
          </cell>
          <cell r="C264" t="str">
            <v>1119</v>
          </cell>
          <cell r="D264" t="str">
            <v>0140000</v>
          </cell>
          <cell r="E264" t="str">
            <v>004000</v>
          </cell>
          <cell r="F264" t="str">
            <v>401</v>
          </cell>
          <cell r="G264">
            <v>0</v>
          </cell>
          <cell r="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 t="str">
            <v>из них эндоваскулярное вы</v>
          </cell>
        </row>
        <row r="265">
          <cell r="A265" t="str">
            <v>004000023</v>
          </cell>
          <cell r="B265" t="str">
            <v>25</v>
          </cell>
          <cell r="C265" t="str">
            <v>1119</v>
          </cell>
          <cell r="D265" t="str">
            <v>0140000</v>
          </cell>
          <cell r="E265" t="str">
            <v>004000</v>
          </cell>
          <cell r="F265" t="str">
            <v>023</v>
          </cell>
          <cell r="G265">
            <v>0</v>
          </cell>
          <cell r="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 t="str">
            <v>операции при церебральном</v>
          </cell>
        </row>
        <row r="266">
          <cell r="A266" t="str">
            <v>004000231</v>
          </cell>
          <cell r="B266" t="str">
            <v>25</v>
          </cell>
          <cell r="C266" t="str">
            <v>1119</v>
          </cell>
          <cell r="D266" t="str">
            <v>0140000</v>
          </cell>
          <cell r="E266" t="str">
            <v>004000</v>
          </cell>
          <cell r="F266" t="str">
            <v>231</v>
          </cell>
          <cell r="G266">
            <v>0</v>
          </cell>
          <cell r="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 t="str">
            <v>из них при геморрагическо</v>
          </cell>
        </row>
        <row r="267">
          <cell r="A267" t="str">
            <v>004000402</v>
          </cell>
          <cell r="B267" t="str">
            <v>25</v>
          </cell>
          <cell r="C267" t="str">
            <v>1119</v>
          </cell>
          <cell r="D267" t="str">
            <v>0140000</v>
          </cell>
          <cell r="E267" t="str">
            <v>004000</v>
          </cell>
          <cell r="F267" t="str">
            <v>402</v>
          </cell>
          <cell r="G267">
            <v>0</v>
          </cell>
          <cell r="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 t="str">
            <v>из них открытое удаление</v>
          </cell>
        </row>
        <row r="268">
          <cell r="A268" t="str">
            <v>004000232</v>
          </cell>
          <cell r="B268" t="str">
            <v>25</v>
          </cell>
          <cell r="C268" t="str">
            <v>1119</v>
          </cell>
          <cell r="D268" t="str">
            <v>0140000</v>
          </cell>
          <cell r="E268" t="str">
            <v>004000</v>
          </cell>
          <cell r="F268" t="str">
            <v>232</v>
          </cell>
          <cell r="G268">
            <v>0</v>
          </cell>
          <cell r="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 t="str">
            <v>при инфаркте мозга</v>
          </cell>
        </row>
        <row r="269">
          <cell r="A269" t="str">
            <v>004000403</v>
          </cell>
          <cell r="B269" t="str">
            <v>25</v>
          </cell>
          <cell r="C269" t="str">
            <v>1119</v>
          </cell>
          <cell r="D269" t="str">
            <v>0140000</v>
          </cell>
          <cell r="E269" t="str">
            <v>004000</v>
          </cell>
          <cell r="F269" t="str">
            <v>403</v>
          </cell>
          <cell r="G269">
            <v>0</v>
          </cell>
          <cell r="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 t="str">
            <v>из них краниотомия</v>
          </cell>
        </row>
        <row r="270">
          <cell r="A270" t="str">
            <v>004000404</v>
          </cell>
          <cell r="B270" t="str">
            <v>25</v>
          </cell>
          <cell r="C270" t="str">
            <v>1119</v>
          </cell>
          <cell r="D270" t="str">
            <v>0140000</v>
          </cell>
          <cell r="E270" t="str">
            <v>004000</v>
          </cell>
          <cell r="F270" t="str">
            <v>404</v>
          </cell>
          <cell r="G270">
            <v>0</v>
          </cell>
          <cell r="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 t="str">
            <v>эндоваскулярная тромбоэкс</v>
          </cell>
        </row>
        <row r="271">
          <cell r="A271" t="str">
            <v>004000024</v>
          </cell>
          <cell r="B271" t="str">
            <v>25</v>
          </cell>
          <cell r="C271" t="str">
            <v>1119</v>
          </cell>
          <cell r="D271" t="str">
            <v>0140000</v>
          </cell>
          <cell r="E271" t="str">
            <v>004000</v>
          </cell>
          <cell r="F271" t="str">
            <v>024</v>
          </cell>
          <cell r="G271">
            <v>0</v>
          </cell>
          <cell r="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 t="str">
            <v>операции при окклюзионно-</v>
          </cell>
        </row>
        <row r="272">
          <cell r="A272" t="str">
            <v>004000241</v>
          </cell>
          <cell r="B272" t="str">
            <v>25</v>
          </cell>
          <cell r="C272" t="str">
            <v>1119</v>
          </cell>
          <cell r="D272" t="str">
            <v>0140000</v>
          </cell>
          <cell r="E272" t="str">
            <v>004000</v>
          </cell>
          <cell r="F272" t="str">
            <v>241</v>
          </cell>
          <cell r="G272">
            <v>0</v>
          </cell>
          <cell r="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 t="str">
            <v>из них на экстрацеребраль</v>
          </cell>
        </row>
        <row r="273">
          <cell r="A273" t="str">
            <v>004000405</v>
          </cell>
          <cell r="B273" t="str">
            <v>25</v>
          </cell>
          <cell r="C273" t="str">
            <v>1119</v>
          </cell>
          <cell r="D273" t="str">
            <v>0140000</v>
          </cell>
          <cell r="E273" t="str">
            <v>004000</v>
          </cell>
          <cell r="F273" t="str">
            <v>405</v>
          </cell>
          <cell r="G273">
            <v>0</v>
          </cell>
          <cell r="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 t="str">
            <v>из них эндартерэктомия,ре</v>
          </cell>
        </row>
        <row r="274">
          <cell r="A274" t="str">
            <v>004000406</v>
          </cell>
          <cell r="B274" t="str">
            <v>25</v>
          </cell>
          <cell r="C274" t="str">
            <v>1119</v>
          </cell>
          <cell r="D274" t="str">
            <v>0140000</v>
          </cell>
          <cell r="E274" t="str">
            <v>004000</v>
          </cell>
          <cell r="F274" t="str">
            <v>406</v>
          </cell>
          <cell r="G274">
            <v>0</v>
          </cell>
          <cell r="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 t="str">
            <v>стентирование</v>
          </cell>
        </row>
        <row r="275">
          <cell r="A275" t="str">
            <v>004000242</v>
          </cell>
          <cell r="B275" t="str">
            <v>25</v>
          </cell>
          <cell r="C275" t="str">
            <v>1119</v>
          </cell>
          <cell r="D275" t="str">
            <v>0140000</v>
          </cell>
          <cell r="E275" t="str">
            <v>004000</v>
          </cell>
          <cell r="F275" t="str">
            <v>242</v>
          </cell>
          <cell r="G275">
            <v>0</v>
          </cell>
          <cell r="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 t="str">
            <v>на внутречерепрых артерия</v>
          </cell>
        </row>
        <row r="276">
          <cell r="A276" t="str">
            <v>004000407</v>
          </cell>
          <cell r="B276" t="str">
            <v>25</v>
          </cell>
          <cell r="C276" t="str">
            <v>1119</v>
          </cell>
          <cell r="D276" t="str">
            <v>0140000</v>
          </cell>
          <cell r="E276" t="str">
            <v>004000</v>
          </cell>
          <cell r="F276" t="str">
            <v>407</v>
          </cell>
          <cell r="G276">
            <v>0</v>
          </cell>
          <cell r="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 t="str">
            <v>их них экстраинтракраниал</v>
          </cell>
        </row>
        <row r="277">
          <cell r="A277" t="str">
            <v>004000408</v>
          </cell>
          <cell r="B277" t="str">
            <v>25</v>
          </cell>
          <cell r="C277" t="str">
            <v>1119</v>
          </cell>
          <cell r="D277" t="str">
            <v>0140000</v>
          </cell>
          <cell r="E277" t="str">
            <v>004000</v>
          </cell>
          <cell r="F277" t="str">
            <v>408</v>
          </cell>
          <cell r="G277">
            <v>0</v>
          </cell>
          <cell r="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 t="str">
            <v>стентирование</v>
          </cell>
        </row>
        <row r="278">
          <cell r="A278" t="str">
            <v>004000025</v>
          </cell>
          <cell r="B278" t="str">
            <v>25</v>
          </cell>
          <cell r="C278" t="str">
            <v>1119</v>
          </cell>
          <cell r="D278" t="str">
            <v>0140000</v>
          </cell>
          <cell r="E278" t="str">
            <v>004000</v>
          </cell>
          <cell r="F278" t="str">
            <v>025</v>
          </cell>
          <cell r="G278">
            <v>0</v>
          </cell>
          <cell r="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 t="str">
            <v>удален.опухолей головного</v>
          </cell>
        </row>
        <row r="279">
          <cell r="A279" t="str">
            <v>004000026</v>
          </cell>
          <cell r="B279" t="str">
            <v>25</v>
          </cell>
          <cell r="C279" t="str">
            <v>1119</v>
          </cell>
          <cell r="D279" t="str">
            <v>0140000</v>
          </cell>
          <cell r="E279" t="str">
            <v>004000</v>
          </cell>
          <cell r="F279" t="str">
            <v>026</v>
          </cell>
          <cell r="G279">
            <v>0</v>
          </cell>
          <cell r="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 t="str">
            <v>операции при функц.расстр</v>
          </cell>
        </row>
        <row r="280">
          <cell r="A280" t="str">
            <v>004000261</v>
          </cell>
          <cell r="B280" t="str">
            <v>25</v>
          </cell>
          <cell r="C280" t="str">
            <v>1119</v>
          </cell>
          <cell r="D280" t="str">
            <v>0140000</v>
          </cell>
          <cell r="E280" t="str">
            <v>004000</v>
          </cell>
          <cell r="F280" t="str">
            <v>261</v>
          </cell>
          <cell r="G280">
            <v>0</v>
          </cell>
          <cell r="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 t="str">
            <v>из них при болевых синдро</v>
          </cell>
        </row>
        <row r="281">
          <cell r="A281" t="str">
            <v>004000409</v>
          </cell>
          <cell r="B281" t="str">
            <v>25</v>
          </cell>
          <cell r="C281" t="str">
            <v>1119</v>
          </cell>
          <cell r="D281" t="str">
            <v>0140000</v>
          </cell>
          <cell r="E281" t="str">
            <v>004000</v>
          </cell>
          <cell r="F281" t="str">
            <v>409</v>
          </cell>
          <cell r="G281">
            <v>0</v>
          </cell>
          <cell r="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 t="str">
            <v>из них васкулярная декомп</v>
          </cell>
        </row>
        <row r="282">
          <cell r="A282" t="str">
            <v>004000262</v>
          </cell>
          <cell r="B282" t="str">
            <v>25</v>
          </cell>
          <cell r="C282" t="str">
            <v>1119</v>
          </cell>
          <cell r="D282" t="str">
            <v>0140000</v>
          </cell>
          <cell r="E282" t="str">
            <v>004000</v>
          </cell>
          <cell r="F282" t="str">
            <v>262</v>
          </cell>
          <cell r="G282">
            <v>0</v>
          </cell>
          <cell r="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 t="str">
            <v>при эпилепсии,паркнсонизм</v>
          </cell>
        </row>
        <row r="283">
          <cell r="A283" t="str">
            <v>004000410</v>
          </cell>
          <cell r="B283" t="str">
            <v>25</v>
          </cell>
          <cell r="C283" t="str">
            <v>1119</v>
          </cell>
          <cell r="D283" t="str">
            <v>0140000</v>
          </cell>
          <cell r="E283" t="str">
            <v>004000</v>
          </cell>
          <cell r="F283" t="str">
            <v>410</v>
          </cell>
          <cell r="G283">
            <v>0</v>
          </cell>
          <cell r="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 t="str">
            <v>из них резекц.и деструкти</v>
          </cell>
        </row>
        <row r="284">
          <cell r="A284" t="str">
            <v>004000411</v>
          </cell>
          <cell r="B284" t="str">
            <v>25</v>
          </cell>
          <cell r="C284" t="str">
            <v>1119</v>
          </cell>
          <cell r="D284" t="str">
            <v>0140000</v>
          </cell>
          <cell r="E284" t="str">
            <v>004000</v>
          </cell>
          <cell r="F284" t="str">
            <v>411</v>
          </cell>
          <cell r="G284">
            <v>0</v>
          </cell>
          <cell r="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 t="str">
            <v>установка стимуляторов</v>
          </cell>
        </row>
        <row r="285">
          <cell r="A285" t="str">
            <v>004000027</v>
          </cell>
          <cell r="B285" t="str">
            <v>25</v>
          </cell>
          <cell r="C285" t="str">
            <v>1119</v>
          </cell>
          <cell r="D285" t="str">
            <v>0140000</v>
          </cell>
          <cell r="E285" t="str">
            <v>004000</v>
          </cell>
          <cell r="F285" t="str">
            <v>027</v>
          </cell>
          <cell r="G285">
            <v>0</v>
          </cell>
          <cell r="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 t="str">
            <v>декомпрес.,стабилиз.опера</v>
          </cell>
        </row>
        <row r="286">
          <cell r="A286" t="str">
            <v>004000028</v>
          </cell>
          <cell r="B286" t="str">
            <v>25</v>
          </cell>
          <cell r="C286" t="str">
            <v>1119</v>
          </cell>
          <cell r="D286" t="str">
            <v>0140000</v>
          </cell>
          <cell r="E286" t="str">
            <v>004000</v>
          </cell>
          <cell r="F286" t="str">
            <v>028</v>
          </cell>
          <cell r="G286">
            <v>0</v>
          </cell>
          <cell r="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 t="str">
            <v>декомр.,стабилиз.операции</v>
          </cell>
        </row>
        <row r="287">
          <cell r="A287" t="str">
            <v>004000029</v>
          </cell>
          <cell r="B287" t="str">
            <v>25</v>
          </cell>
          <cell r="C287" t="str">
            <v>1119</v>
          </cell>
          <cell r="D287" t="str">
            <v>0140000</v>
          </cell>
          <cell r="E287" t="str">
            <v>004000</v>
          </cell>
          <cell r="F287" t="str">
            <v>029</v>
          </cell>
          <cell r="G287">
            <v>0</v>
          </cell>
          <cell r="H287">
            <v>0</v>
          </cell>
          <cell r="I287">
            <v>1</v>
          </cell>
          <cell r="J287">
            <v>1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 t="str">
            <v>перации на периферических</v>
          </cell>
        </row>
        <row r="288">
          <cell r="A288" t="str">
            <v>004000210</v>
          </cell>
          <cell r="B288" t="str">
            <v>25</v>
          </cell>
          <cell r="C288" t="str">
            <v>1119</v>
          </cell>
          <cell r="D288" t="str">
            <v>0140000</v>
          </cell>
          <cell r="E288" t="str">
            <v>004000</v>
          </cell>
          <cell r="F288" t="str">
            <v>210</v>
          </cell>
          <cell r="G288">
            <v>0</v>
          </cell>
          <cell r="H288">
            <v>0</v>
          </cell>
          <cell r="I288">
            <v>5</v>
          </cell>
          <cell r="J288">
            <v>5</v>
          </cell>
          <cell r="K288">
            <v>2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 t="str">
            <v>ликворошунтирующие операц</v>
          </cell>
        </row>
        <row r="289">
          <cell r="A289" t="str">
            <v>004000211</v>
          </cell>
          <cell r="B289" t="str">
            <v>25</v>
          </cell>
          <cell r="C289" t="str">
            <v>1119</v>
          </cell>
          <cell r="D289" t="str">
            <v>0140000</v>
          </cell>
          <cell r="E289" t="str">
            <v>004000</v>
          </cell>
          <cell r="F289" t="str">
            <v>211</v>
          </cell>
          <cell r="G289">
            <v>0</v>
          </cell>
          <cell r="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 t="str">
            <v>операции при врожд.аномал</v>
          </cell>
        </row>
        <row r="290">
          <cell r="A290" t="str">
            <v>004000003</v>
          </cell>
          <cell r="B290" t="str">
            <v>25</v>
          </cell>
          <cell r="C290" t="str">
            <v>1119</v>
          </cell>
          <cell r="D290" t="str">
            <v>0140000</v>
          </cell>
          <cell r="E290" t="str">
            <v>004000</v>
          </cell>
          <cell r="F290" t="str">
            <v>003</v>
          </cell>
          <cell r="G290">
            <v>0</v>
          </cell>
          <cell r="H290">
            <v>0</v>
          </cell>
          <cell r="I290">
            <v>389</v>
          </cell>
          <cell r="M290">
            <v>72</v>
          </cell>
          <cell r="Q290">
            <v>55</v>
          </cell>
          <cell r="Y290">
            <v>1</v>
          </cell>
          <cell r="AG290">
            <v>162</v>
          </cell>
          <cell r="AH290">
            <v>389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 t="str">
            <v>операции на эндокринной с</v>
          </cell>
        </row>
        <row r="291">
          <cell r="A291" t="str">
            <v>004000031</v>
          </cell>
          <cell r="B291" t="str">
            <v>25</v>
          </cell>
          <cell r="C291" t="str">
            <v>1119</v>
          </cell>
          <cell r="D291" t="str">
            <v>0140000</v>
          </cell>
          <cell r="E291" t="str">
            <v>004000</v>
          </cell>
          <cell r="F291" t="str">
            <v>031</v>
          </cell>
          <cell r="G291">
            <v>0</v>
          </cell>
          <cell r="H291">
            <v>0</v>
          </cell>
          <cell r="I291">
            <v>355</v>
          </cell>
          <cell r="M291">
            <v>22</v>
          </cell>
          <cell r="Q291">
            <v>7</v>
          </cell>
          <cell r="AG291">
            <v>106</v>
          </cell>
          <cell r="AH291">
            <v>355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 t="str">
            <v>из них:тиреотомии</v>
          </cell>
        </row>
        <row r="292">
          <cell r="A292" t="str">
            <v>004000004</v>
          </cell>
          <cell r="B292" t="str">
            <v>25</v>
          </cell>
          <cell r="C292" t="str">
            <v>1119</v>
          </cell>
          <cell r="D292" t="str">
            <v>0140000</v>
          </cell>
          <cell r="E292" t="str">
            <v>004000</v>
          </cell>
          <cell r="F292" t="str">
            <v>004</v>
          </cell>
          <cell r="G292">
            <v>0</v>
          </cell>
          <cell r="H292">
            <v>0</v>
          </cell>
          <cell r="I292">
            <v>5806</v>
          </cell>
          <cell r="J292">
            <v>405</v>
          </cell>
          <cell r="K292">
            <v>44</v>
          </cell>
          <cell r="L292">
            <v>54</v>
          </cell>
          <cell r="M292">
            <v>310</v>
          </cell>
          <cell r="N292">
            <v>42</v>
          </cell>
          <cell r="P292">
            <v>2</v>
          </cell>
          <cell r="Y292">
            <v>1</v>
          </cell>
          <cell r="AH292">
            <v>11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 t="str">
            <v>операции на органе зрения</v>
          </cell>
        </row>
        <row r="293">
          <cell r="A293" t="str">
            <v>004000041</v>
          </cell>
          <cell r="B293" t="str">
            <v>25</v>
          </cell>
          <cell r="C293" t="str">
            <v>1119</v>
          </cell>
          <cell r="D293" t="str">
            <v>0140000</v>
          </cell>
          <cell r="E293" t="str">
            <v>004000</v>
          </cell>
          <cell r="F293" t="str">
            <v>041</v>
          </cell>
          <cell r="G293">
            <v>0</v>
          </cell>
          <cell r="H293">
            <v>0</v>
          </cell>
          <cell r="I293">
            <v>3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 t="str">
            <v>из них кератопластика</v>
          </cell>
        </row>
        <row r="294">
          <cell r="A294" t="str">
            <v>004000042</v>
          </cell>
          <cell r="B294" t="str">
            <v>25</v>
          </cell>
          <cell r="C294" t="str">
            <v>1119</v>
          </cell>
          <cell r="D294" t="str">
            <v>0140000</v>
          </cell>
          <cell r="E294" t="str">
            <v>004000</v>
          </cell>
          <cell r="F294" t="str">
            <v>042</v>
          </cell>
          <cell r="G294">
            <v>0</v>
          </cell>
          <cell r="H294">
            <v>0</v>
          </cell>
          <cell r="I294">
            <v>34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 t="str">
            <v>задняя витреоэктомия</v>
          </cell>
        </row>
        <row r="295">
          <cell r="A295" t="str">
            <v>004000043</v>
          </cell>
          <cell r="B295" t="str">
            <v>25</v>
          </cell>
          <cell r="C295" t="str">
            <v>1119</v>
          </cell>
          <cell r="D295" t="str">
            <v>0140000</v>
          </cell>
          <cell r="E295" t="str">
            <v>004000</v>
          </cell>
          <cell r="F295" t="str">
            <v>043</v>
          </cell>
          <cell r="G295">
            <v>0</v>
          </cell>
          <cell r="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 t="str">
            <v>транпупиллярная термотера</v>
          </cell>
        </row>
        <row r="296">
          <cell r="A296" t="str">
            <v>004000044</v>
          </cell>
          <cell r="B296" t="str">
            <v>25</v>
          </cell>
          <cell r="C296" t="str">
            <v>1119</v>
          </cell>
          <cell r="D296" t="str">
            <v>0140000</v>
          </cell>
          <cell r="E296" t="str">
            <v>004000</v>
          </cell>
          <cell r="F296" t="str">
            <v>044</v>
          </cell>
          <cell r="G296">
            <v>0</v>
          </cell>
          <cell r="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 t="str">
            <v>брахитерапия</v>
          </cell>
        </row>
        <row r="297">
          <cell r="A297" t="str">
            <v>004000045</v>
          </cell>
          <cell r="B297" t="str">
            <v>25</v>
          </cell>
          <cell r="C297" t="str">
            <v>1119</v>
          </cell>
          <cell r="D297" t="str">
            <v>0140000</v>
          </cell>
          <cell r="E297" t="str">
            <v>004000</v>
          </cell>
          <cell r="F297" t="str">
            <v>045</v>
          </cell>
          <cell r="G297">
            <v>0</v>
          </cell>
          <cell r="H297">
            <v>0</v>
          </cell>
          <cell r="I297">
            <v>398</v>
          </cell>
          <cell r="J297">
            <v>2</v>
          </cell>
          <cell r="M297">
            <v>166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 t="str">
            <v>операции по поводу глауко</v>
          </cell>
        </row>
        <row r="298">
          <cell r="A298" t="str">
            <v>004000451</v>
          </cell>
          <cell r="B298" t="str">
            <v>25</v>
          </cell>
          <cell r="C298" t="str">
            <v>1119</v>
          </cell>
          <cell r="D298" t="str">
            <v>0140000</v>
          </cell>
          <cell r="E298" t="str">
            <v>004000</v>
          </cell>
          <cell r="F298" t="str">
            <v>451</v>
          </cell>
          <cell r="G298">
            <v>0</v>
          </cell>
          <cell r="H298">
            <v>0</v>
          </cell>
          <cell r="I298">
            <v>107</v>
          </cell>
          <cell r="M298">
            <v>101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 t="str">
            <v>из них с применением шунт</v>
          </cell>
        </row>
        <row r="299">
          <cell r="A299" t="str">
            <v>004000046</v>
          </cell>
          <cell r="B299" t="str">
            <v>25</v>
          </cell>
          <cell r="C299" t="str">
            <v>1119</v>
          </cell>
          <cell r="D299" t="str">
            <v>0140000</v>
          </cell>
          <cell r="E299" t="str">
            <v>004000</v>
          </cell>
          <cell r="F299" t="str">
            <v>046</v>
          </cell>
          <cell r="G299">
            <v>0</v>
          </cell>
          <cell r="H299">
            <v>0</v>
          </cell>
          <cell r="I299">
            <v>13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 t="str">
            <v>энуклеации</v>
          </cell>
        </row>
        <row r="300">
          <cell r="A300" t="str">
            <v>004000047</v>
          </cell>
          <cell r="B300" t="str">
            <v>25</v>
          </cell>
          <cell r="C300" t="str">
            <v>1119</v>
          </cell>
          <cell r="D300" t="str">
            <v>0140000</v>
          </cell>
          <cell r="E300" t="str">
            <v>004000</v>
          </cell>
          <cell r="F300" t="str">
            <v>047</v>
          </cell>
          <cell r="G300">
            <v>0</v>
          </cell>
          <cell r="H300">
            <v>0</v>
          </cell>
          <cell r="I300">
            <v>3752</v>
          </cell>
          <cell r="J300">
            <v>9</v>
          </cell>
          <cell r="L300">
            <v>1</v>
          </cell>
          <cell r="M300">
            <v>87</v>
          </cell>
          <cell r="N300">
            <v>1</v>
          </cell>
          <cell r="P300">
            <v>1</v>
          </cell>
          <cell r="Y300">
            <v>1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 t="str">
            <v>катаракты</v>
          </cell>
        </row>
        <row r="301">
          <cell r="A301" t="str">
            <v>004000471</v>
          </cell>
          <cell r="B301" t="str">
            <v>25</v>
          </cell>
          <cell r="C301" t="str">
            <v>1119</v>
          </cell>
          <cell r="D301" t="str">
            <v>0140000</v>
          </cell>
          <cell r="E301" t="str">
            <v>004000</v>
          </cell>
          <cell r="F301" t="str">
            <v>471</v>
          </cell>
          <cell r="G301">
            <v>0</v>
          </cell>
          <cell r="H301">
            <v>0</v>
          </cell>
          <cell r="I301">
            <v>3647</v>
          </cell>
          <cell r="J301">
            <v>2</v>
          </cell>
          <cell r="L301">
            <v>1</v>
          </cell>
          <cell r="M301">
            <v>83</v>
          </cell>
          <cell r="N301">
            <v>1</v>
          </cell>
          <cell r="P301">
            <v>1</v>
          </cell>
          <cell r="Y301">
            <v>1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 t="str">
            <v>из них методом факоэмульс</v>
          </cell>
        </row>
        <row r="302">
          <cell r="A302" t="str">
            <v>004000048</v>
          </cell>
          <cell r="B302" t="str">
            <v>25</v>
          </cell>
          <cell r="C302" t="str">
            <v>1119</v>
          </cell>
          <cell r="D302" t="str">
            <v>0140000</v>
          </cell>
          <cell r="E302" t="str">
            <v>004000</v>
          </cell>
          <cell r="F302" t="str">
            <v>048</v>
          </cell>
          <cell r="G302">
            <v>0</v>
          </cell>
          <cell r="H302">
            <v>0</v>
          </cell>
          <cell r="I302">
            <v>697</v>
          </cell>
          <cell r="J302">
            <v>3</v>
          </cell>
          <cell r="K302">
            <v>2</v>
          </cell>
          <cell r="L302">
            <v>1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 t="str">
            <v>интравитреальное введение</v>
          </cell>
        </row>
        <row r="303">
          <cell r="A303" t="str">
            <v>004000005</v>
          </cell>
          <cell r="B303" t="str">
            <v>25</v>
          </cell>
          <cell r="C303" t="str">
            <v>1119</v>
          </cell>
          <cell r="D303" t="str">
            <v>0140000</v>
          </cell>
          <cell r="E303" t="str">
            <v>004000</v>
          </cell>
          <cell r="F303" t="str">
            <v>005</v>
          </cell>
          <cell r="G303">
            <v>0</v>
          </cell>
          <cell r="H303">
            <v>0</v>
          </cell>
          <cell r="I303">
            <v>695</v>
          </cell>
          <cell r="J303">
            <v>572</v>
          </cell>
          <cell r="K303">
            <v>3</v>
          </cell>
          <cell r="L303">
            <v>92</v>
          </cell>
          <cell r="Q303">
            <v>13</v>
          </cell>
          <cell r="AG303">
            <v>28</v>
          </cell>
          <cell r="AH303">
            <v>29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 t="str">
            <v>операции на органах уха,г</v>
          </cell>
        </row>
        <row r="304">
          <cell r="A304" t="str">
            <v>004000051</v>
          </cell>
          <cell r="B304" t="str">
            <v>25</v>
          </cell>
          <cell r="C304" t="str">
            <v>1119</v>
          </cell>
          <cell r="D304" t="str">
            <v>0140000</v>
          </cell>
          <cell r="E304" t="str">
            <v>004000</v>
          </cell>
          <cell r="F304" t="str">
            <v>051</v>
          </cell>
          <cell r="G304">
            <v>0</v>
          </cell>
          <cell r="H304">
            <v>0</v>
          </cell>
          <cell r="I304">
            <v>137</v>
          </cell>
          <cell r="J304">
            <v>128</v>
          </cell>
          <cell r="K304">
            <v>2</v>
          </cell>
          <cell r="L304">
            <v>6</v>
          </cell>
          <cell r="AG304">
            <v>2</v>
          </cell>
          <cell r="AH304">
            <v>2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 t="str">
            <v>из них на ухе</v>
          </cell>
        </row>
        <row r="305">
          <cell r="A305" t="str">
            <v>004000052</v>
          </cell>
          <cell r="B305" t="str">
            <v>25</v>
          </cell>
          <cell r="C305" t="str">
            <v>1119</v>
          </cell>
          <cell r="D305" t="str">
            <v>0140000</v>
          </cell>
          <cell r="E305" t="str">
            <v>004000</v>
          </cell>
          <cell r="F305" t="str">
            <v>052</v>
          </cell>
          <cell r="G305">
            <v>0</v>
          </cell>
          <cell r="H305">
            <v>0</v>
          </cell>
          <cell r="I305">
            <v>442</v>
          </cell>
          <cell r="J305">
            <v>410</v>
          </cell>
          <cell r="L305">
            <v>32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 t="str">
            <v>на миндалинах и аденоидах</v>
          </cell>
        </row>
        <row r="306">
          <cell r="A306" t="str">
            <v>004000006</v>
          </cell>
          <cell r="B306" t="str">
            <v>25</v>
          </cell>
          <cell r="C306" t="str">
            <v>1119</v>
          </cell>
          <cell r="D306" t="str">
            <v>0140000</v>
          </cell>
          <cell r="E306" t="str">
            <v>004000</v>
          </cell>
          <cell r="F306" t="str">
            <v>006</v>
          </cell>
          <cell r="G306">
            <v>0</v>
          </cell>
          <cell r="H306">
            <v>0</v>
          </cell>
          <cell r="I306">
            <v>459</v>
          </cell>
          <cell r="J306">
            <v>7</v>
          </cell>
          <cell r="K306">
            <v>2</v>
          </cell>
          <cell r="L306">
            <v>4</v>
          </cell>
          <cell r="M306">
            <v>67</v>
          </cell>
          <cell r="Q306">
            <v>9</v>
          </cell>
          <cell r="Y306">
            <v>9</v>
          </cell>
          <cell r="AG306">
            <v>321</v>
          </cell>
          <cell r="AH306">
            <v>233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 t="str">
            <v>операции на органах дыхан</v>
          </cell>
        </row>
        <row r="307">
          <cell r="A307" t="str">
            <v>004000061</v>
          </cell>
          <cell r="B307" t="str">
            <v>25</v>
          </cell>
          <cell r="C307" t="str">
            <v>1119</v>
          </cell>
          <cell r="D307" t="str">
            <v>0140000</v>
          </cell>
          <cell r="E307" t="str">
            <v>004000</v>
          </cell>
          <cell r="F307" t="str">
            <v>061</v>
          </cell>
          <cell r="G307">
            <v>0</v>
          </cell>
          <cell r="H307">
            <v>0</v>
          </cell>
          <cell r="I307">
            <v>34</v>
          </cell>
          <cell r="J307">
            <v>5</v>
          </cell>
          <cell r="K307">
            <v>1</v>
          </cell>
          <cell r="L307">
            <v>3</v>
          </cell>
          <cell r="Y307">
            <v>5</v>
          </cell>
          <cell r="AG307">
            <v>14</v>
          </cell>
          <cell r="AH307">
            <v>1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 t="str">
            <v>из них:на трахее</v>
          </cell>
        </row>
        <row r="308">
          <cell r="A308" t="str">
            <v>004000062</v>
          </cell>
          <cell r="B308" t="str">
            <v>25</v>
          </cell>
          <cell r="C308" t="str">
            <v>1119</v>
          </cell>
          <cell r="D308" t="str">
            <v>0140000</v>
          </cell>
          <cell r="E308" t="str">
            <v>004000</v>
          </cell>
          <cell r="F308" t="str">
            <v>062</v>
          </cell>
          <cell r="G308">
            <v>0</v>
          </cell>
          <cell r="H308">
            <v>0</v>
          </cell>
          <cell r="I308">
            <v>7</v>
          </cell>
          <cell r="AG308">
            <v>7</v>
          </cell>
          <cell r="AH308">
            <v>5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 t="str">
            <v>пневмонэктомия</v>
          </cell>
        </row>
        <row r="309">
          <cell r="A309" t="str">
            <v>004000063</v>
          </cell>
          <cell r="B309" t="str">
            <v>25</v>
          </cell>
          <cell r="C309" t="str">
            <v>1119</v>
          </cell>
          <cell r="D309" t="str">
            <v>0140000</v>
          </cell>
          <cell r="E309" t="str">
            <v>004000</v>
          </cell>
          <cell r="F309" t="str">
            <v>063</v>
          </cell>
          <cell r="G309">
            <v>0</v>
          </cell>
          <cell r="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 t="str">
            <v>эксплоративная торакотоми</v>
          </cell>
        </row>
        <row r="310">
          <cell r="A310" t="str">
            <v>004000007</v>
          </cell>
          <cell r="B310" t="str">
            <v>25</v>
          </cell>
          <cell r="C310" t="str">
            <v>1119</v>
          </cell>
          <cell r="D310" t="str">
            <v>0140000</v>
          </cell>
          <cell r="E310" t="str">
            <v>004000</v>
          </cell>
          <cell r="F310" t="str">
            <v>007</v>
          </cell>
          <cell r="G310">
            <v>0</v>
          </cell>
          <cell r="H310">
            <v>0</v>
          </cell>
          <cell r="I310">
            <v>3</v>
          </cell>
          <cell r="AG310">
            <v>2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 t="str">
            <v>операции на сердце</v>
          </cell>
        </row>
        <row r="311">
          <cell r="A311" t="str">
            <v>004000071</v>
          </cell>
          <cell r="B311" t="str">
            <v>25</v>
          </cell>
          <cell r="C311" t="str">
            <v>1119</v>
          </cell>
          <cell r="D311" t="str">
            <v>0140000</v>
          </cell>
          <cell r="E311" t="str">
            <v>004000</v>
          </cell>
          <cell r="F311" t="str">
            <v>071</v>
          </cell>
          <cell r="G311">
            <v>0</v>
          </cell>
          <cell r="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 t="str">
            <v>из них:на открытом сердце</v>
          </cell>
        </row>
        <row r="312">
          <cell r="A312" t="str">
            <v>004000702</v>
          </cell>
          <cell r="B312" t="str">
            <v>25</v>
          </cell>
          <cell r="C312" t="str">
            <v>1119</v>
          </cell>
          <cell r="D312" t="str">
            <v>0140000</v>
          </cell>
          <cell r="E312" t="str">
            <v>004000</v>
          </cell>
          <cell r="F312" t="str">
            <v>702</v>
          </cell>
          <cell r="G312">
            <v>0</v>
          </cell>
          <cell r="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 t="str">
            <v>из них с исскуственным кр</v>
          </cell>
        </row>
        <row r="313">
          <cell r="A313" t="str">
            <v>004000072</v>
          </cell>
          <cell r="B313" t="str">
            <v>25</v>
          </cell>
          <cell r="C313" t="str">
            <v>1119</v>
          </cell>
          <cell r="D313" t="str">
            <v>0140000</v>
          </cell>
          <cell r="E313" t="str">
            <v>004000</v>
          </cell>
          <cell r="F313" t="str">
            <v>072</v>
          </cell>
          <cell r="G313">
            <v>0</v>
          </cell>
          <cell r="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 t="str">
            <v>коррекция врожденных поро</v>
          </cell>
        </row>
        <row r="314">
          <cell r="A314" t="str">
            <v>004000721</v>
          </cell>
          <cell r="B314" t="str">
            <v>25</v>
          </cell>
          <cell r="C314" t="str">
            <v>1119</v>
          </cell>
          <cell r="D314" t="str">
            <v>0140000</v>
          </cell>
          <cell r="E314" t="str">
            <v>004000</v>
          </cell>
          <cell r="F314" t="str">
            <v>721</v>
          </cell>
          <cell r="G314">
            <v>0</v>
          </cell>
          <cell r="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 t="str">
            <v>из них с исскуственным кр</v>
          </cell>
        </row>
        <row r="315">
          <cell r="A315" t="str">
            <v>004000073</v>
          </cell>
          <cell r="B315" t="str">
            <v>25</v>
          </cell>
          <cell r="C315" t="str">
            <v>1119</v>
          </cell>
          <cell r="D315" t="str">
            <v>0140000</v>
          </cell>
          <cell r="E315" t="str">
            <v>004000</v>
          </cell>
          <cell r="F315" t="str">
            <v>073</v>
          </cell>
          <cell r="G315">
            <v>0</v>
          </cell>
          <cell r="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 t="str">
            <v>коррекция приобретенных п</v>
          </cell>
        </row>
        <row r="316">
          <cell r="A316" t="str">
            <v>004000731</v>
          </cell>
          <cell r="B316" t="str">
            <v>25</v>
          </cell>
          <cell r="C316" t="str">
            <v>1119</v>
          </cell>
          <cell r="D316" t="str">
            <v>0140000</v>
          </cell>
          <cell r="E316" t="str">
            <v>004000</v>
          </cell>
          <cell r="F316" t="str">
            <v>731</v>
          </cell>
          <cell r="G316">
            <v>0</v>
          </cell>
          <cell r="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 t="str">
            <v>из них с исскуственным кр</v>
          </cell>
        </row>
        <row r="317">
          <cell r="A317" t="str">
            <v>004000732</v>
          </cell>
          <cell r="B317" t="str">
            <v>25</v>
          </cell>
          <cell r="C317" t="str">
            <v>1119</v>
          </cell>
          <cell r="D317" t="str">
            <v>0140000</v>
          </cell>
          <cell r="E317" t="str">
            <v>004000</v>
          </cell>
          <cell r="F317" t="str">
            <v>732</v>
          </cell>
          <cell r="G317">
            <v>0</v>
          </cell>
          <cell r="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 t="str">
            <v>эндоваскулярно</v>
          </cell>
        </row>
        <row r="318">
          <cell r="A318" t="str">
            <v>004000074</v>
          </cell>
          <cell r="B318" t="str">
            <v>25</v>
          </cell>
          <cell r="C318" t="str">
            <v>1119</v>
          </cell>
          <cell r="D318" t="str">
            <v>0140000</v>
          </cell>
          <cell r="E318" t="str">
            <v>004000</v>
          </cell>
          <cell r="F318" t="str">
            <v>074</v>
          </cell>
          <cell r="G318">
            <v>0</v>
          </cell>
          <cell r="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 t="str">
            <v>при нарушениях ритма-всег</v>
          </cell>
        </row>
        <row r="319">
          <cell r="A319" t="str">
            <v>004000741</v>
          </cell>
          <cell r="B319" t="str">
            <v>25</v>
          </cell>
          <cell r="C319" t="str">
            <v>1119</v>
          </cell>
          <cell r="D319" t="str">
            <v>0140000</v>
          </cell>
          <cell r="E319" t="str">
            <v>004000</v>
          </cell>
          <cell r="F319" t="str">
            <v>741</v>
          </cell>
          <cell r="G319">
            <v>0</v>
          </cell>
          <cell r="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 t="str">
            <v>из них имплантация кардио</v>
          </cell>
        </row>
        <row r="320">
          <cell r="A320" t="str">
            <v>004000422</v>
          </cell>
          <cell r="B320" t="str">
            <v>25</v>
          </cell>
          <cell r="C320" t="str">
            <v>1119</v>
          </cell>
          <cell r="D320" t="str">
            <v>0140000</v>
          </cell>
          <cell r="E320" t="str">
            <v>004000</v>
          </cell>
          <cell r="F320" t="str">
            <v>422</v>
          </cell>
          <cell r="G320">
            <v>0</v>
          </cell>
          <cell r="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 t="str">
            <v>из них трехкамерных</v>
          </cell>
        </row>
        <row r="321">
          <cell r="A321" t="str">
            <v>004000742</v>
          </cell>
          <cell r="B321" t="str">
            <v>25</v>
          </cell>
          <cell r="C321" t="str">
            <v>1119</v>
          </cell>
          <cell r="D321" t="str">
            <v>0140000</v>
          </cell>
          <cell r="E321" t="str">
            <v>004000</v>
          </cell>
          <cell r="F321" t="str">
            <v>742</v>
          </cell>
          <cell r="G321">
            <v>0</v>
          </cell>
          <cell r="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 t="str">
            <v>коррекция тахиаритмий</v>
          </cell>
        </row>
        <row r="322">
          <cell r="A322" t="str">
            <v>004000423</v>
          </cell>
          <cell r="B322" t="str">
            <v>25</v>
          </cell>
          <cell r="C322" t="str">
            <v>1119</v>
          </cell>
          <cell r="D322" t="str">
            <v>0140000</v>
          </cell>
          <cell r="E322" t="str">
            <v>004000</v>
          </cell>
          <cell r="F322" t="str">
            <v>423</v>
          </cell>
          <cell r="G322">
            <v>0</v>
          </cell>
          <cell r="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 t="str">
            <v>из них катетерных аблаций</v>
          </cell>
        </row>
        <row r="323">
          <cell r="A323" t="str">
            <v>004000743</v>
          </cell>
          <cell r="B323" t="str">
            <v>25</v>
          </cell>
          <cell r="C323" t="str">
            <v>1119</v>
          </cell>
          <cell r="D323" t="str">
            <v>0140000</v>
          </cell>
          <cell r="E323" t="str">
            <v>004000</v>
          </cell>
          <cell r="F323" t="str">
            <v>743</v>
          </cell>
          <cell r="G323">
            <v>0</v>
          </cell>
          <cell r="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 t="str">
            <v>имплантированных кардиове</v>
          </cell>
        </row>
        <row r="324">
          <cell r="A324" t="str">
            <v>004000431</v>
          </cell>
          <cell r="B324" t="str">
            <v>25</v>
          </cell>
          <cell r="C324" t="str">
            <v>1119</v>
          </cell>
          <cell r="D324" t="str">
            <v>0140000</v>
          </cell>
          <cell r="E324" t="str">
            <v>004000</v>
          </cell>
          <cell r="F324" t="str">
            <v>431</v>
          </cell>
          <cell r="G324">
            <v>0</v>
          </cell>
          <cell r="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 t="str">
            <v>из них трехкамерных ИКД</v>
          </cell>
        </row>
        <row r="325">
          <cell r="A325" t="str">
            <v>004000075</v>
          </cell>
          <cell r="B325" t="str">
            <v>25</v>
          </cell>
          <cell r="C325" t="str">
            <v>1119</v>
          </cell>
          <cell r="D325" t="str">
            <v>0140000</v>
          </cell>
          <cell r="E325" t="str">
            <v>004000</v>
          </cell>
          <cell r="F325" t="str">
            <v>075</v>
          </cell>
          <cell r="G325">
            <v>0</v>
          </cell>
          <cell r="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 t="str">
            <v>по поводу ишемических бол</v>
          </cell>
        </row>
        <row r="326">
          <cell r="A326" t="str">
            <v>004000751</v>
          </cell>
          <cell r="B326" t="str">
            <v>25</v>
          </cell>
          <cell r="C326" t="str">
            <v>1119</v>
          </cell>
          <cell r="D326" t="str">
            <v>0140000</v>
          </cell>
          <cell r="E326" t="str">
            <v>004000</v>
          </cell>
          <cell r="F326" t="str">
            <v>751</v>
          </cell>
          <cell r="G326">
            <v>0</v>
          </cell>
          <cell r="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 t="str">
            <v>из них:аортокоронарное шу</v>
          </cell>
        </row>
        <row r="327">
          <cell r="A327" t="str">
            <v>004000511</v>
          </cell>
          <cell r="B327" t="str">
            <v>25</v>
          </cell>
          <cell r="C327" t="str">
            <v>1119</v>
          </cell>
          <cell r="D327" t="str">
            <v>0140000</v>
          </cell>
          <cell r="E327" t="str">
            <v>004000</v>
          </cell>
          <cell r="F327" t="str">
            <v>511</v>
          </cell>
          <cell r="G327">
            <v>0</v>
          </cell>
          <cell r="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 t="str">
            <v>из них с исскуственным кр</v>
          </cell>
        </row>
        <row r="328">
          <cell r="A328" t="str">
            <v>004000512</v>
          </cell>
          <cell r="B328" t="str">
            <v>25</v>
          </cell>
          <cell r="C328" t="str">
            <v>1119</v>
          </cell>
          <cell r="D328" t="str">
            <v>0140000</v>
          </cell>
          <cell r="E328" t="str">
            <v>004000</v>
          </cell>
          <cell r="F328" t="str">
            <v>512</v>
          </cell>
          <cell r="G328">
            <v>0</v>
          </cell>
          <cell r="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 t="str">
            <v>малоинвазивная реваскуляр</v>
          </cell>
        </row>
        <row r="329">
          <cell r="A329" t="str">
            <v>004000752</v>
          </cell>
          <cell r="B329" t="str">
            <v>25</v>
          </cell>
          <cell r="C329" t="str">
            <v>1119</v>
          </cell>
          <cell r="D329" t="str">
            <v>0140000</v>
          </cell>
          <cell r="E329" t="str">
            <v>004000</v>
          </cell>
          <cell r="F329" t="str">
            <v>752</v>
          </cell>
          <cell r="G329">
            <v>0</v>
          </cell>
          <cell r="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 t="str">
            <v>ангиопластика коронарных</v>
          </cell>
        </row>
        <row r="330">
          <cell r="A330" t="str">
            <v>004000412</v>
          </cell>
          <cell r="B330" t="str">
            <v>25</v>
          </cell>
          <cell r="C330" t="str">
            <v>1119</v>
          </cell>
          <cell r="D330" t="str">
            <v>0140000</v>
          </cell>
          <cell r="E330" t="str">
            <v>004000</v>
          </cell>
          <cell r="F330" t="str">
            <v>412</v>
          </cell>
          <cell r="G330">
            <v>0</v>
          </cell>
          <cell r="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 t="str">
            <v>из них со стентированием</v>
          </cell>
        </row>
        <row r="331">
          <cell r="A331" t="str">
            <v>004000008</v>
          </cell>
          <cell r="B331" t="str">
            <v>25</v>
          </cell>
          <cell r="C331" t="str">
            <v>1119</v>
          </cell>
          <cell r="D331" t="str">
            <v>0140000</v>
          </cell>
          <cell r="E331" t="str">
            <v>004000</v>
          </cell>
          <cell r="F331" t="str">
            <v>008</v>
          </cell>
          <cell r="G331">
            <v>0</v>
          </cell>
          <cell r="H331">
            <v>0</v>
          </cell>
          <cell r="I331">
            <v>58</v>
          </cell>
          <cell r="J331">
            <v>3</v>
          </cell>
          <cell r="L331">
            <v>4</v>
          </cell>
          <cell r="M331">
            <v>6</v>
          </cell>
          <cell r="Y331">
            <v>1</v>
          </cell>
          <cell r="AG331">
            <v>31</v>
          </cell>
          <cell r="AH331">
            <v>7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 t="str">
            <v>операции на сосудах</v>
          </cell>
        </row>
        <row r="332">
          <cell r="A332" t="str">
            <v>004000081</v>
          </cell>
          <cell r="B332" t="str">
            <v>25</v>
          </cell>
          <cell r="C332" t="str">
            <v>1119</v>
          </cell>
          <cell r="D332" t="str">
            <v>0140000</v>
          </cell>
          <cell r="E332" t="str">
            <v>004000</v>
          </cell>
          <cell r="F332" t="str">
            <v>081</v>
          </cell>
          <cell r="G332">
            <v>0</v>
          </cell>
          <cell r="H332">
            <v>0</v>
          </cell>
          <cell r="I332">
            <v>22</v>
          </cell>
          <cell r="M332">
            <v>4</v>
          </cell>
          <cell r="Y332">
            <v>1</v>
          </cell>
          <cell r="AG332">
            <v>19</v>
          </cell>
          <cell r="AH332">
            <v>3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 t="str">
            <v>из них:операции на артери</v>
          </cell>
        </row>
        <row r="333">
          <cell r="A333" t="str">
            <v>004000811</v>
          </cell>
          <cell r="B333" t="str">
            <v>25</v>
          </cell>
          <cell r="C333" t="str">
            <v>1119</v>
          </cell>
          <cell r="D333" t="str">
            <v>0140000</v>
          </cell>
          <cell r="E333" t="str">
            <v>004000</v>
          </cell>
          <cell r="F333" t="str">
            <v>811</v>
          </cell>
          <cell r="G333">
            <v>0</v>
          </cell>
          <cell r="H333">
            <v>0</v>
          </cell>
          <cell r="I333">
            <v>3</v>
          </cell>
          <cell r="M333">
            <v>1</v>
          </cell>
          <cell r="AG333">
            <v>1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 t="str">
            <v>из них: на питающих голов</v>
          </cell>
        </row>
        <row r="334">
          <cell r="A334" t="str">
            <v>004000413</v>
          </cell>
          <cell r="B334" t="str">
            <v>25</v>
          </cell>
          <cell r="C334" t="str">
            <v>1119</v>
          </cell>
          <cell r="D334" t="str">
            <v>0140000</v>
          </cell>
          <cell r="E334" t="str">
            <v>004000</v>
          </cell>
          <cell r="F334" t="str">
            <v>413</v>
          </cell>
          <cell r="G334">
            <v>0</v>
          </cell>
          <cell r="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 t="str">
            <v>из них:каротидные эндарте</v>
          </cell>
        </row>
        <row r="335">
          <cell r="A335" t="str">
            <v>004000414</v>
          </cell>
          <cell r="B335" t="str">
            <v>25</v>
          </cell>
          <cell r="C335" t="str">
            <v>1119</v>
          </cell>
          <cell r="D335" t="str">
            <v>0140000</v>
          </cell>
          <cell r="E335" t="str">
            <v>004000</v>
          </cell>
          <cell r="F335" t="str">
            <v>414</v>
          </cell>
          <cell r="G335">
            <v>0</v>
          </cell>
          <cell r="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 t="str">
            <v>экстраинтракраниальные ан</v>
          </cell>
        </row>
        <row r="336">
          <cell r="A336" t="str">
            <v>004000415</v>
          </cell>
          <cell r="B336" t="str">
            <v>25</v>
          </cell>
          <cell r="C336" t="str">
            <v>1119</v>
          </cell>
          <cell r="D336" t="str">
            <v>0140000</v>
          </cell>
          <cell r="E336" t="str">
            <v>004000</v>
          </cell>
          <cell r="F336" t="str">
            <v>415</v>
          </cell>
          <cell r="G336">
            <v>0</v>
          </cell>
          <cell r="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 t="str">
            <v>рентгенэндоваскулярные ди</v>
          </cell>
        </row>
        <row r="337">
          <cell r="A337" t="str">
            <v>004000416</v>
          </cell>
          <cell r="B337" t="str">
            <v>25</v>
          </cell>
          <cell r="C337" t="str">
            <v>1119</v>
          </cell>
          <cell r="D337" t="str">
            <v>0140000</v>
          </cell>
          <cell r="E337" t="str">
            <v>004000</v>
          </cell>
          <cell r="F337" t="str">
            <v>416</v>
          </cell>
          <cell r="G337">
            <v>0</v>
          </cell>
          <cell r="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 t="str">
            <v>из них со стентированием</v>
          </cell>
        </row>
        <row r="338">
          <cell r="A338" t="str">
            <v>004000812</v>
          </cell>
          <cell r="B338" t="str">
            <v>25</v>
          </cell>
          <cell r="C338" t="str">
            <v>1119</v>
          </cell>
          <cell r="D338" t="str">
            <v>0140000</v>
          </cell>
          <cell r="E338" t="str">
            <v>004000</v>
          </cell>
          <cell r="F338" t="str">
            <v>812</v>
          </cell>
          <cell r="G338">
            <v>0</v>
          </cell>
          <cell r="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 t="str">
            <v xml:space="preserve"> на почечных артериях</v>
          </cell>
        </row>
        <row r="339">
          <cell r="A339" t="str">
            <v>004000813</v>
          </cell>
          <cell r="B339" t="str">
            <v>25</v>
          </cell>
          <cell r="C339" t="str">
            <v>1119</v>
          </cell>
          <cell r="D339" t="str">
            <v>0140000</v>
          </cell>
          <cell r="E339" t="str">
            <v>004000</v>
          </cell>
          <cell r="F339" t="str">
            <v>813</v>
          </cell>
          <cell r="G339">
            <v>0</v>
          </cell>
          <cell r="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 t="str">
            <v>на аорте</v>
          </cell>
        </row>
        <row r="340">
          <cell r="A340" t="str">
            <v>004000814</v>
          </cell>
          <cell r="B340" t="str">
            <v>25</v>
          </cell>
          <cell r="C340" t="str">
            <v>1119</v>
          </cell>
          <cell r="D340" t="str">
            <v>0140000</v>
          </cell>
          <cell r="E340" t="str">
            <v>004000</v>
          </cell>
          <cell r="F340" t="str">
            <v>814</v>
          </cell>
          <cell r="G340">
            <v>0</v>
          </cell>
          <cell r="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 t="str">
            <v>из них при аневризмах и р</v>
          </cell>
        </row>
        <row r="341">
          <cell r="A341" t="str">
            <v>004000082</v>
          </cell>
          <cell r="B341" t="str">
            <v>25</v>
          </cell>
          <cell r="C341" t="str">
            <v>1119</v>
          </cell>
          <cell r="D341" t="str">
            <v>0140000</v>
          </cell>
          <cell r="E341" t="str">
            <v>004000</v>
          </cell>
          <cell r="F341" t="str">
            <v>082</v>
          </cell>
          <cell r="G341">
            <v>0</v>
          </cell>
          <cell r="H341">
            <v>0</v>
          </cell>
          <cell r="I341">
            <v>25</v>
          </cell>
          <cell r="J341">
            <v>3</v>
          </cell>
          <cell r="L341">
            <v>4</v>
          </cell>
          <cell r="AH341">
            <v>4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 t="str">
            <v>операции на венах</v>
          </cell>
        </row>
        <row r="342">
          <cell r="A342" t="str">
            <v>004000009</v>
          </cell>
          <cell r="B342" t="str">
            <v>25</v>
          </cell>
          <cell r="C342" t="str">
            <v>1119</v>
          </cell>
          <cell r="D342" t="str">
            <v>0140000</v>
          </cell>
          <cell r="E342" t="str">
            <v>004000</v>
          </cell>
          <cell r="F342" t="str">
            <v>009</v>
          </cell>
          <cell r="G342">
            <v>0</v>
          </cell>
          <cell r="H342">
            <v>0</v>
          </cell>
          <cell r="I342">
            <v>2153</v>
          </cell>
          <cell r="J342">
            <v>418</v>
          </cell>
          <cell r="K342">
            <v>13</v>
          </cell>
          <cell r="L342">
            <v>77</v>
          </cell>
          <cell r="M342">
            <v>193</v>
          </cell>
          <cell r="Q342">
            <v>9</v>
          </cell>
          <cell r="Y342">
            <v>50</v>
          </cell>
          <cell r="AC342">
            <v>1</v>
          </cell>
          <cell r="AG342">
            <v>862</v>
          </cell>
          <cell r="AH342">
            <v>1100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 t="str">
            <v>операции на органах брюшн</v>
          </cell>
        </row>
        <row r="343">
          <cell r="A343" t="str">
            <v>004000091</v>
          </cell>
          <cell r="B343" t="str">
            <v>25</v>
          </cell>
          <cell r="C343" t="str">
            <v>1119</v>
          </cell>
          <cell r="D343" t="str">
            <v>0140000</v>
          </cell>
          <cell r="E343" t="str">
            <v>004000</v>
          </cell>
          <cell r="F343" t="str">
            <v>091</v>
          </cell>
          <cell r="G343">
            <v>0</v>
          </cell>
          <cell r="H343">
            <v>0</v>
          </cell>
          <cell r="I343">
            <v>7</v>
          </cell>
          <cell r="J343">
            <v>1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 t="str">
            <v>из них на желудке по пово</v>
          </cell>
        </row>
        <row r="344">
          <cell r="A344" t="str">
            <v>004000092</v>
          </cell>
          <cell r="B344" t="str">
            <v>25</v>
          </cell>
          <cell r="C344" t="str">
            <v>1119</v>
          </cell>
          <cell r="D344" t="str">
            <v>0140000</v>
          </cell>
          <cell r="E344" t="str">
            <v>004000</v>
          </cell>
          <cell r="F344" t="str">
            <v>092</v>
          </cell>
          <cell r="G344">
            <v>0</v>
          </cell>
          <cell r="H344">
            <v>0</v>
          </cell>
          <cell r="I344">
            <v>3</v>
          </cell>
          <cell r="AH344">
            <v>3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 t="str">
            <v>аппендэктомии при хрониче</v>
          </cell>
        </row>
        <row r="345">
          <cell r="A345" t="str">
            <v>004000093</v>
          </cell>
          <cell r="B345" t="str">
            <v>25</v>
          </cell>
          <cell r="C345" t="str">
            <v>1119</v>
          </cell>
          <cell r="D345" t="str">
            <v>0140000</v>
          </cell>
          <cell r="E345" t="str">
            <v>004000</v>
          </cell>
          <cell r="F345" t="str">
            <v>093</v>
          </cell>
          <cell r="G345">
            <v>0</v>
          </cell>
          <cell r="H345">
            <v>0</v>
          </cell>
          <cell r="I345">
            <v>438</v>
          </cell>
          <cell r="J345">
            <v>202</v>
          </cell>
          <cell r="K345">
            <v>6</v>
          </cell>
          <cell r="L345">
            <v>16</v>
          </cell>
          <cell r="AH345">
            <v>36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 t="str">
            <v>грыжесечение при неущемле</v>
          </cell>
        </row>
        <row r="346">
          <cell r="A346" t="str">
            <v>004000094</v>
          </cell>
          <cell r="B346" t="str">
            <v>25</v>
          </cell>
          <cell r="C346" t="str">
            <v>1119</v>
          </cell>
          <cell r="D346" t="str">
            <v>0140000</v>
          </cell>
          <cell r="E346" t="str">
            <v>004000</v>
          </cell>
          <cell r="F346" t="str">
            <v>094</v>
          </cell>
          <cell r="G346">
            <v>0</v>
          </cell>
          <cell r="H346">
            <v>0</v>
          </cell>
          <cell r="I346">
            <v>38</v>
          </cell>
          <cell r="AH346">
            <v>37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 t="str">
            <v>холецистэктомия при хрони</v>
          </cell>
        </row>
        <row r="347">
          <cell r="A347" t="str">
            <v>004000095</v>
          </cell>
          <cell r="B347" t="str">
            <v>25</v>
          </cell>
          <cell r="C347" t="str">
            <v>1119</v>
          </cell>
          <cell r="D347" t="str">
            <v>0140000</v>
          </cell>
          <cell r="E347" t="str">
            <v>004000</v>
          </cell>
          <cell r="F347" t="str">
            <v>095</v>
          </cell>
          <cell r="G347">
            <v>0</v>
          </cell>
          <cell r="H347">
            <v>0</v>
          </cell>
          <cell r="I347">
            <v>22</v>
          </cell>
          <cell r="J347">
            <v>1</v>
          </cell>
          <cell r="K347">
            <v>1</v>
          </cell>
          <cell r="Y347">
            <v>6</v>
          </cell>
          <cell r="AG347">
            <v>11</v>
          </cell>
          <cell r="AH347">
            <v>7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 t="str">
            <v>лапаротомия диагностическ</v>
          </cell>
        </row>
        <row r="348">
          <cell r="A348" t="str">
            <v>004000096</v>
          </cell>
          <cell r="B348" t="str">
            <v>25</v>
          </cell>
          <cell r="C348" t="str">
            <v>1119</v>
          </cell>
          <cell r="D348" t="str">
            <v>0140000</v>
          </cell>
          <cell r="E348" t="str">
            <v>004000</v>
          </cell>
          <cell r="F348" t="str">
            <v>096</v>
          </cell>
          <cell r="G348">
            <v>0</v>
          </cell>
          <cell r="H348">
            <v>0</v>
          </cell>
          <cell r="I348">
            <v>873</v>
          </cell>
          <cell r="J348">
            <v>140</v>
          </cell>
          <cell r="K348">
            <v>1</v>
          </cell>
          <cell r="L348">
            <v>47</v>
          </cell>
          <cell r="M348">
            <v>184</v>
          </cell>
          <cell r="Q348">
            <v>3</v>
          </cell>
          <cell r="Y348">
            <v>18</v>
          </cell>
          <cell r="AC348">
            <v>1</v>
          </cell>
          <cell r="AG348">
            <v>607</v>
          </cell>
          <cell r="AH348">
            <v>545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 t="str">
            <v>на кишечнике</v>
          </cell>
        </row>
        <row r="349">
          <cell r="A349" t="str">
            <v>004000961</v>
          </cell>
          <cell r="B349" t="str">
            <v>25</v>
          </cell>
          <cell r="C349" t="str">
            <v>1119</v>
          </cell>
          <cell r="D349" t="str">
            <v>0140000</v>
          </cell>
          <cell r="E349" t="str">
            <v>004000</v>
          </cell>
          <cell r="F349" t="str">
            <v>961</v>
          </cell>
          <cell r="G349">
            <v>0</v>
          </cell>
          <cell r="H349">
            <v>0</v>
          </cell>
          <cell r="I349">
            <v>125</v>
          </cell>
          <cell r="M349">
            <v>42</v>
          </cell>
          <cell r="Q349">
            <v>1</v>
          </cell>
          <cell r="Y349">
            <v>3</v>
          </cell>
          <cell r="AG349">
            <v>116</v>
          </cell>
          <cell r="AH349">
            <v>87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 t="str">
            <v>из них на прямой кишке</v>
          </cell>
        </row>
        <row r="350">
          <cell r="A350" t="str">
            <v>004000097</v>
          </cell>
          <cell r="B350" t="str">
            <v>25</v>
          </cell>
          <cell r="C350" t="str">
            <v>1119</v>
          </cell>
          <cell r="D350" t="str">
            <v>0140000</v>
          </cell>
          <cell r="E350" t="str">
            <v>004000</v>
          </cell>
          <cell r="F350" t="str">
            <v>097</v>
          </cell>
          <cell r="G350">
            <v>0</v>
          </cell>
          <cell r="H350">
            <v>0</v>
          </cell>
          <cell r="I350">
            <v>15</v>
          </cell>
          <cell r="AH350">
            <v>16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 t="str">
            <v>по поводу геморроя</v>
          </cell>
        </row>
        <row r="351">
          <cell r="A351" t="str">
            <v>004000010</v>
          </cell>
          <cell r="B351" t="str">
            <v>25</v>
          </cell>
          <cell r="C351" t="str">
            <v>1119</v>
          </cell>
          <cell r="D351" t="str">
            <v>0140000</v>
          </cell>
          <cell r="E351" t="str">
            <v>004000</v>
          </cell>
          <cell r="F351" t="str">
            <v>010</v>
          </cell>
          <cell r="G351">
            <v>0</v>
          </cell>
          <cell r="H351">
            <v>0</v>
          </cell>
          <cell r="I351">
            <v>429</v>
          </cell>
          <cell r="J351">
            <v>10</v>
          </cell>
          <cell r="L351">
            <v>1</v>
          </cell>
          <cell r="M351">
            <v>14</v>
          </cell>
          <cell r="N351">
            <v>10</v>
          </cell>
          <cell r="P351">
            <v>1</v>
          </cell>
          <cell r="Y351">
            <v>3</v>
          </cell>
          <cell r="AG351">
            <v>232</v>
          </cell>
          <cell r="AH351">
            <v>132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 t="str">
            <v>операции на почках и моче</v>
          </cell>
        </row>
        <row r="352">
          <cell r="A352" t="str">
            <v>004000011</v>
          </cell>
          <cell r="B352" t="str">
            <v>25</v>
          </cell>
          <cell r="C352" t="str">
            <v>1119</v>
          </cell>
          <cell r="D352" t="str">
            <v>0140000</v>
          </cell>
          <cell r="E352" t="str">
            <v>004000</v>
          </cell>
          <cell r="F352" t="str">
            <v>011</v>
          </cell>
          <cell r="G352">
            <v>0</v>
          </cell>
          <cell r="H352">
            <v>0</v>
          </cell>
          <cell r="I352">
            <v>423</v>
          </cell>
          <cell r="J352">
            <v>249</v>
          </cell>
          <cell r="K352">
            <v>2</v>
          </cell>
          <cell r="L352">
            <v>68</v>
          </cell>
          <cell r="M352">
            <v>10</v>
          </cell>
          <cell r="Q352">
            <v>2</v>
          </cell>
          <cell r="R352">
            <v>2</v>
          </cell>
          <cell r="Y352">
            <v>2</v>
          </cell>
          <cell r="AG352">
            <v>71</v>
          </cell>
          <cell r="AH352">
            <v>87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 t="str">
            <v>операции на мужских полов</v>
          </cell>
        </row>
        <row r="353">
          <cell r="A353" t="str">
            <v>004000111</v>
          </cell>
          <cell r="B353" t="str">
            <v>25</v>
          </cell>
          <cell r="C353" t="str">
            <v>1119</v>
          </cell>
          <cell r="D353" t="str">
            <v>0140000</v>
          </cell>
          <cell r="E353" t="str">
            <v>004000</v>
          </cell>
          <cell r="F353" t="str">
            <v>111</v>
          </cell>
          <cell r="G353">
            <v>0</v>
          </cell>
          <cell r="H353">
            <v>0</v>
          </cell>
          <cell r="I353">
            <v>63</v>
          </cell>
          <cell r="M353">
            <v>9</v>
          </cell>
          <cell r="Y353">
            <v>1</v>
          </cell>
          <cell r="AG353">
            <v>61</v>
          </cell>
          <cell r="AH353">
            <v>58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 t="str">
            <v>из них операции на предст</v>
          </cell>
        </row>
        <row r="354">
          <cell r="A354" t="str">
            <v>004000012</v>
          </cell>
          <cell r="B354" t="str">
            <v>25</v>
          </cell>
          <cell r="C354" t="str">
            <v>1119</v>
          </cell>
          <cell r="D354" t="str">
            <v>0140000</v>
          </cell>
          <cell r="E354" t="str">
            <v>004000</v>
          </cell>
          <cell r="F354" t="str">
            <v>012</v>
          </cell>
          <cell r="G354">
            <v>0</v>
          </cell>
          <cell r="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 t="str">
            <v>операции по поводу стерил</v>
          </cell>
        </row>
        <row r="355">
          <cell r="A355" t="str">
            <v>004000121</v>
          </cell>
          <cell r="B355" t="str">
            <v>25</v>
          </cell>
          <cell r="C355" t="str">
            <v>1119</v>
          </cell>
          <cell r="D355" t="str">
            <v>0140000</v>
          </cell>
          <cell r="E355" t="str">
            <v>004000</v>
          </cell>
          <cell r="F355" t="str">
            <v>121</v>
          </cell>
          <cell r="G355">
            <v>0</v>
          </cell>
          <cell r="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 t="str">
            <v>из них: по желанию мужчин</v>
          </cell>
        </row>
        <row r="356">
          <cell r="A356" t="str">
            <v>004000013</v>
          </cell>
          <cell r="B356" t="str">
            <v>25</v>
          </cell>
          <cell r="C356" t="str">
            <v>1119</v>
          </cell>
          <cell r="D356" t="str">
            <v>0140000</v>
          </cell>
          <cell r="E356" t="str">
            <v>004000</v>
          </cell>
          <cell r="F356" t="str">
            <v>013</v>
          </cell>
          <cell r="G356">
            <v>0</v>
          </cell>
          <cell r="H356">
            <v>0</v>
          </cell>
          <cell r="I356">
            <v>619</v>
          </cell>
          <cell r="J356">
            <v>2</v>
          </cell>
          <cell r="L356">
            <v>3</v>
          </cell>
          <cell r="M356">
            <v>100</v>
          </cell>
          <cell r="AG356">
            <v>279</v>
          </cell>
          <cell r="AH356">
            <v>438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 t="str">
            <v>операции на женских полов</v>
          </cell>
        </row>
        <row r="357">
          <cell r="A357" t="str">
            <v>004000131</v>
          </cell>
          <cell r="B357" t="str">
            <v>25</v>
          </cell>
          <cell r="C357" t="str">
            <v>1119</v>
          </cell>
          <cell r="D357" t="str">
            <v>0140000</v>
          </cell>
          <cell r="E357" t="str">
            <v>004000</v>
          </cell>
          <cell r="F357" t="str">
            <v>131</v>
          </cell>
          <cell r="G357">
            <v>0</v>
          </cell>
          <cell r="H357">
            <v>0</v>
          </cell>
          <cell r="I357">
            <v>226</v>
          </cell>
          <cell r="M357">
            <v>94</v>
          </cell>
          <cell r="AG357">
            <v>190</v>
          </cell>
          <cell r="AH357">
            <v>226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 t="str">
            <v>из них:экстирпация и надв</v>
          </cell>
        </row>
        <row r="358">
          <cell r="A358" t="str">
            <v>004000132</v>
          </cell>
          <cell r="B358" t="str">
            <v>25</v>
          </cell>
          <cell r="C358" t="str">
            <v>1119</v>
          </cell>
          <cell r="D358" t="str">
            <v>0140000</v>
          </cell>
          <cell r="E358" t="str">
            <v>004000</v>
          </cell>
          <cell r="F358" t="str">
            <v>132</v>
          </cell>
          <cell r="G358">
            <v>0</v>
          </cell>
          <cell r="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 t="str">
            <v>на придатках матки по пов</v>
          </cell>
        </row>
        <row r="359">
          <cell r="A359" t="str">
            <v>004000133</v>
          </cell>
          <cell r="B359" t="str">
            <v>25</v>
          </cell>
          <cell r="C359" t="str">
            <v>1119</v>
          </cell>
          <cell r="D359" t="str">
            <v>0140000</v>
          </cell>
          <cell r="E359" t="str">
            <v>004000</v>
          </cell>
          <cell r="F359" t="str">
            <v>133</v>
          </cell>
          <cell r="G359">
            <v>0</v>
          </cell>
          <cell r="H359">
            <v>0</v>
          </cell>
          <cell r="I359">
            <v>18</v>
          </cell>
          <cell r="J359">
            <v>1</v>
          </cell>
          <cell r="L359">
            <v>1</v>
          </cell>
          <cell r="AG359">
            <v>10</v>
          </cell>
          <cell r="AH359">
            <v>9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 t="str">
            <v>на яичниках по поводу нов</v>
          </cell>
        </row>
        <row r="360">
          <cell r="A360" t="str">
            <v>004000134</v>
          </cell>
          <cell r="B360" t="str">
            <v>25</v>
          </cell>
          <cell r="C360" t="str">
            <v>1119</v>
          </cell>
          <cell r="D360" t="str">
            <v>0140000</v>
          </cell>
          <cell r="E360" t="str">
            <v>004000</v>
          </cell>
          <cell r="F360" t="str">
            <v>134</v>
          </cell>
          <cell r="G360">
            <v>0</v>
          </cell>
          <cell r="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 t="str">
            <v>по поводу стерилизации же</v>
          </cell>
        </row>
        <row r="361">
          <cell r="A361" t="str">
            <v>004000340</v>
          </cell>
          <cell r="B361" t="str">
            <v>25</v>
          </cell>
          <cell r="C361" t="str">
            <v>1119</v>
          </cell>
          <cell r="D361" t="str">
            <v>0140000</v>
          </cell>
          <cell r="E361" t="str">
            <v>004000</v>
          </cell>
          <cell r="F361" t="str">
            <v>340</v>
          </cell>
          <cell r="G361">
            <v>0</v>
          </cell>
          <cell r="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 t="str">
            <v>из них: по желанию женщин</v>
          </cell>
        </row>
        <row r="362">
          <cell r="A362" t="str">
            <v>004000135</v>
          </cell>
          <cell r="B362" t="str">
            <v>25</v>
          </cell>
          <cell r="C362" t="str">
            <v>1119</v>
          </cell>
          <cell r="D362" t="str">
            <v>0140000</v>
          </cell>
          <cell r="E362" t="str">
            <v>004000</v>
          </cell>
          <cell r="F362" t="str">
            <v>135</v>
          </cell>
          <cell r="G362">
            <v>0</v>
          </cell>
          <cell r="H362">
            <v>0</v>
          </cell>
          <cell r="I362">
            <v>237</v>
          </cell>
          <cell r="AH362">
            <v>113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 t="str">
            <v>выскабливание матки(кроме</v>
          </cell>
        </row>
        <row r="363">
          <cell r="A363" t="str">
            <v>004000014</v>
          </cell>
          <cell r="B363" t="str">
            <v>25</v>
          </cell>
          <cell r="C363" t="str">
            <v>1119</v>
          </cell>
          <cell r="D363" t="str">
            <v>0140000</v>
          </cell>
          <cell r="E363" t="str">
            <v>004000</v>
          </cell>
          <cell r="F363" t="str">
            <v>014</v>
          </cell>
          <cell r="G363">
            <v>0</v>
          </cell>
          <cell r="H363">
            <v>0</v>
          </cell>
          <cell r="I363">
            <v>10</v>
          </cell>
          <cell r="AH363">
            <v>4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 t="str">
            <v>акушерские операции</v>
          </cell>
        </row>
        <row r="364">
          <cell r="A364" t="str">
            <v>004000141</v>
          </cell>
          <cell r="B364" t="str">
            <v>25</v>
          </cell>
          <cell r="C364" t="str">
            <v>1119</v>
          </cell>
          <cell r="D364" t="str">
            <v>0140000</v>
          </cell>
          <cell r="E364" t="str">
            <v>004000</v>
          </cell>
          <cell r="F364" t="str">
            <v>141</v>
          </cell>
          <cell r="G364">
            <v>0</v>
          </cell>
          <cell r="H364">
            <v>0</v>
          </cell>
          <cell r="I364">
            <v>2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 t="str">
            <v>из них:по поводу внематоч</v>
          </cell>
        </row>
        <row r="365">
          <cell r="A365" t="str">
            <v>004000142</v>
          </cell>
          <cell r="B365" t="str">
            <v>25</v>
          </cell>
          <cell r="C365" t="str">
            <v>1119</v>
          </cell>
          <cell r="D365" t="str">
            <v>0140000</v>
          </cell>
          <cell r="E365" t="str">
            <v>004000</v>
          </cell>
          <cell r="F365" t="str">
            <v>142</v>
          </cell>
          <cell r="G365">
            <v>0</v>
          </cell>
          <cell r="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 t="str">
            <v>наложение щипцов</v>
          </cell>
        </row>
        <row r="366">
          <cell r="A366" t="str">
            <v>004000143</v>
          </cell>
          <cell r="B366" t="str">
            <v>25</v>
          </cell>
          <cell r="C366" t="str">
            <v>1119</v>
          </cell>
          <cell r="D366" t="str">
            <v>0140000</v>
          </cell>
          <cell r="E366" t="str">
            <v>004000</v>
          </cell>
          <cell r="F366" t="str">
            <v>143</v>
          </cell>
          <cell r="G366">
            <v>0</v>
          </cell>
          <cell r="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 t="str">
            <v>вакуум-экстракция</v>
          </cell>
        </row>
        <row r="367">
          <cell r="A367" t="str">
            <v>004000144</v>
          </cell>
          <cell r="B367" t="str">
            <v>25</v>
          </cell>
          <cell r="C367" t="str">
            <v>1119</v>
          </cell>
          <cell r="D367" t="str">
            <v>0140000</v>
          </cell>
          <cell r="E367" t="str">
            <v>004000</v>
          </cell>
          <cell r="F367" t="str">
            <v>144</v>
          </cell>
          <cell r="G367">
            <v>0</v>
          </cell>
          <cell r="H367">
            <v>0</v>
          </cell>
          <cell r="I367">
            <v>3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 t="str">
            <v>кесарево сечение в сроке</v>
          </cell>
        </row>
        <row r="368">
          <cell r="A368" t="str">
            <v>004000145</v>
          </cell>
          <cell r="B368" t="str">
            <v>25</v>
          </cell>
          <cell r="C368" t="str">
            <v>1119</v>
          </cell>
          <cell r="D368" t="str">
            <v>0140000</v>
          </cell>
          <cell r="E368" t="str">
            <v>004000</v>
          </cell>
          <cell r="F368" t="str">
            <v>145</v>
          </cell>
          <cell r="G368">
            <v>0</v>
          </cell>
          <cell r="H368">
            <v>0</v>
          </cell>
          <cell r="I368">
            <v>1</v>
          </cell>
          <cell r="AH368">
            <v>1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 t="str">
            <v>кесарево сечение в сроке</v>
          </cell>
        </row>
        <row r="369">
          <cell r="A369" t="str">
            <v>004000146</v>
          </cell>
          <cell r="B369" t="str">
            <v>25</v>
          </cell>
          <cell r="C369" t="str">
            <v>1119</v>
          </cell>
          <cell r="D369" t="str">
            <v>0140000</v>
          </cell>
          <cell r="E369" t="str">
            <v>004000</v>
          </cell>
          <cell r="F369" t="str">
            <v>146</v>
          </cell>
          <cell r="G369">
            <v>0</v>
          </cell>
          <cell r="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 t="str">
            <v>аборт</v>
          </cell>
        </row>
        <row r="370">
          <cell r="A370" t="str">
            <v>004000147</v>
          </cell>
          <cell r="B370" t="str">
            <v>25</v>
          </cell>
          <cell r="C370" t="str">
            <v>1119</v>
          </cell>
          <cell r="D370" t="str">
            <v>0140000</v>
          </cell>
          <cell r="E370" t="str">
            <v>004000</v>
          </cell>
          <cell r="F370" t="str">
            <v>147</v>
          </cell>
          <cell r="G370">
            <v>0</v>
          </cell>
          <cell r="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 t="str">
            <v>плодоразрушающие</v>
          </cell>
        </row>
        <row r="371">
          <cell r="A371" t="str">
            <v>004000148</v>
          </cell>
          <cell r="B371" t="str">
            <v>25</v>
          </cell>
          <cell r="C371" t="str">
            <v>1119</v>
          </cell>
          <cell r="D371" t="str">
            <v>0140000</v>
          </cell>
          <cell r="E371" t="str">
            <v>004000</v>
          </cell>
          <cell r="F371" t="str">
            <v>148</v>
          </cell>
          <cell r="G371">
            <v>0</v>
          </cell>
          <cell r="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 t="str">
            <v>экстир.и надвлаг.амп.матк</v>
          </cell>
        </row>
        <row r="372">
          <cell r="A372" t="str">
            <v>004000149</v>
          </cell>
          <cell r="B372" t="str">
            <v>25</v>
          </cell>
          <cell r="C372" t="str">
            <v>1119</v>
          </cell>
          <cell r="D372" t="str">
            <v>0140000</v>
          </cell>
          <cell r="E372" t="str">
            <v>004000</v>
          </cell>
          <cell r="F372" t="str">
            <v>149</v>
          </cell>
          <cell r="G372">
            <v>0</v>
          </cell>
          <cell r="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 t="str">
            <v>экстир.и надвлаг.амп.матк</v>
          </cell>
        </row>
        <row r="373">
          <cell r="A373" t="str">
            <v>004000015</v>
          </cell>
          <cell r="B373" t="str">
            <v>25</v>
          </cell>
          <cell r="C373" t="str">
            <v>1119</v>
          </cell>
          <cell r="D373" t="str">
            <v>0140000</v>
          </cell>
          <cell r="E373" t="str">
            <v>004000</v>
          </cell>
          <cell r="F373" t="str">
            <v>015</v>
          </cell>
          <cell r="G373">
            <v>0</v>
          </cell>
          <cell r="H373">
            <v>0</v>
          </cell>
          <cell r="I373">
            <v>969</v>
          </cell>
          <cell r="J373">
            <v>513</v>
          </cell>
          <cell r="K373">
            <v>9</v>
          </cell>
          <cell r="L373">
            <v>191</v>
          </cell>
          <cell r="M373">
            <v>10</v>
          </cell>
          <cell r="N373">
            <v>1</v>
          </cell>
          <cell r="P373">
            <v>9</v>
          </cell>
          <cell r="Q373">
            <v>1</v>
          </cell>
          <cell r="Y373">
            <v>7</v>
          </cell>
          <cell r="AG373">
            <v>12</v>
          </cell>
          <cell r="AH373">
            <v>64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 t="str">
            <v>операции на костно-мышечн</v>
          </cell>
        </row>
        <row r="374">
          <cell r="A374" t="str">
            <v>004000151</v>
          </cell>
          <cell r="B374" t="str">
            <v>25</v>
          </cell>
          <cell r="C374" t="str">
            <v>1119</v>
          </cell>
          <cell r="D374" t="str">
            <v>0140000</v>
          </cell>
          <cell r="E374" t="str">
            <v>004000</v>
          </cell>
          <cell r="F374" t="str">
            <v>151</v>
          </cell>
          <cell r="G374">
            <v>0</v>
          </cell>
          <cell r="H374">
            <v>0</v>
          </cell>
          <cell r="I374">
            <v>5</v>
          </cell>
          <cell r="J374">
            <v>4</v>
          </cell>
          <cell r="L374">
            <v>1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 t="str">
            <v>из них корригирующие осте</v>
          </cell>
        </row>
        <row r="375">
          <cell r="A375" t="str">
            <v>004000152</v>
          </cell>
          <cell r="B375" t="str">
            <v>25</v>
          </cell>
          <cell r="C375" t="str">
            <v>1119</v>
          </cell>
          <cell r="D375" t="str">
            <v>0140000</v>
          </cell>
          <cell r="E375" t="str">
            <v>004000</v>
          </cell>
          <cell r="F375" t="str">
            <v>152</v>
          </cell>
          <cell r="G375">
            <v>0</v>
          </cell>
          <cell r="H375">
            <v>0</v>
          </cell>
          <cell r="I375">
            <v>30</v>
          </cell>
          <cell r="J375">
            <v>19</v>
          </cell>
          <cell r="L375">
            <v>11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 t="str">
            <v>на челюстно-лицевой облас</v>
          </cell>
        </row>
        <row r="376">
          <cell r="A376" t="str">
            <v>004000153</v>
          </cell>
          <cell r="B376" t="str">
            <v>25</v>
          </cell>
          <cell r="C376" t="str">
            <v>1119</v>
          </cell>
          <cell r="D376" t="str">
            <v>0140000</v>
          </cell>
          <cell r="E376" t="str">
            <v>004000</v>
          </cell>
          <cell r="F376" t="str">
            <v>153</v>
          </cell>
          <cell r="G376">
            <v>0</v>
          </cell>
          <cell r="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 t="str">
            <v>при травмах костей таза</v>
          </cell>
        </row>
        <row r="377">
          <cell r="A377" t="str">
            <v>004000154</v>
          </cell>
          <cell r="B377" t="str">
            <v>25</v>
          </cell>
          <cell r="C377" t="str">
            <v>1119</v>
          </cell>
          <cell r="D377" t="str">
            <v>0140000</v>
          </cell>
          <cell r="E377" t="str">
            <v>004000</v>
          </cell>
          <cell r="F377" t="str">
            <v>154</v>
          </cell>
          <cell r="G377">
            <v>0</v>
          </cell>
          <cell r="H377">
            <v>0</v>
          </cell>
          <cell r="I377">
            <v>15</v>
          </cell>
          <cell r="J377">
            <v>3</v>
          </cell>
          <cell r="L377">
            <v>4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 t="str">
            <v>при около-и внутрисуставн</v>
          </cell>
        </row>
        <row r="378">
          <cell r="A378" t="str">
            <v>004000155</v>
          </cell>
          <cell r="B378" t="str">
            <v>25</v>
          </cell>
          <cell r="C378" t="str">
            <v>1119</v>
          </cell>
          <cell r="D378" t="str">
            <v>0140000</v>
          </cell>
          <cell r="E378" t="str">
            <v>004000</v>
          </cell>
          <cell r="F378" t="str">
            <v>155</v>
          </cell>
          <cell r="G378">
            <v>0</v>
          </cell>
          <cell r="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 t="str">
            <v>на позвоночнике</v>
          </cell>
        </row>
        <row r="379">
          <cell r="A379" t="str">
            <v>004000156</v>
          </cell>
          <cell r="B379" t="str">
            <v>25</v>
          </cell>
          <cell r="C379" t="str">
            <v>1119</v>
          </cell>
          <cell r="D379" t="str">
            <v>0140000</v>
          </cell>
          <cell r="E379" t="str">
            <v>004000</v>
          </cell>
          <cell r="F379" t="str">
            <v>156</v>
          </cell>
          <cell r="G379">
            <v>0</v>
          </cell>
          <cell r="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 t="str">
            <v>при врожденном вывихе бед</v>
          </cell>
        </row>
        <row r="380">
          <cell r="A380" t="str">
            <v>004000157</v>
          </cell>
          <cell r="B380" t="str">
            <v>25</v>
          </cell>
          <cell r="C380" t="str">
            <v>1119</v>
          </cell>
          <cell r="D380" t="str">
            <v>0140000</v>
          </cell>
          <cell r="E380" t="str">
            <v>004000</v>
          </cell>
          <cell r="F380" t="str">
            <v>157</v>
          </cell>
          <cell r="G380">
            <v>0</v>
          </cell>
          <cell r="H380">
            <v>0</v>
          </cell>
          <cell r="I380">
            <v>107</v>
          </cell>
          <cell r="J380">
            <v>6</v>
          </cell>
          <cell r="K380">
            <v>4</v>
          </cell>
          <cell r="Y380">
            <v>5</v>
          </cell>
          <cell r="AG380">
            <v>2</v>
          </cell>
          <cell r="AH380">
            <v>26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 t="str">
            <v>ампутации и экзартикуляци</v>
          </cell>
        </row>
        <row r="381">
          <cell r="A381" t="str">
            <v>004000571</v>
          </cell>
          <cell r="B381" t="str">
            <v>25</v>
          </cell>
          <cell r="C381" t="str">
            <v>1119</v>
          </cell>
          <cell r="D381" t="str">
            <v>0140000</v>
          </cell>
          <cell r="E381" t="str">
            <v>004000</v>
          </cell>
          <cell r="F381" t="str">
            <v>571</v>
          </cell>
          <cell r="G381">
            <v>0</v>
          </cell>
          <cell r="H381">
            <v>0</v>
          </cell>
          <cell r="I381">
            <v>6</v>
          </cell>
          <cell r="Y381">
            <v>1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 t="str">
            <v>из них: по поводу сахарно</v>
          </cell>
        </row>
        <row r="382">
          <cell r="A382" t="str">
            <v>004000572</v>
          </cell>
          <cell r="B382" t="str">
            <v>25</v>
          </cell>
          <cell r="C382" t="str">
            <v>1119</v>
          </cell>
          <cell r="D382" t="str">
            <v>0140000</v>
          </cell>
          <cell r="E382" t="str">
            <v>004000</v>
          </cell>
          <cell r="F382" t="str">
            <v>572</v>
          </cell>
          <cell r="G382">
            <v>0</v>
          </cell>
          <cell r="H382">
            <v>0</v>
          </cell>
          <cell r="I382">
            <v>4</v>
          </cell>
          <cell r="Y382">
            <v>1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 t="str">
            <v>из них: высокие</v>
          </cell>
        </row>
        <row r="383">
          <cell r="A383" t="str">
            <v>004000158</v>
          </cell>
          <cell r="B383" t="str">
            <v>25</v>
          </cell>
          <cell r="C383" t="str">
            <v>1119</v>
          </cell>
          <cell r="D383" t="str">
            <v>0140000</v>
          </cell>
          <cell r="E383" t="str">
            <v>004000</v>
          </cell>
          <cell r="F383" t="str">
            <v>158</v>
          </cell>
          <cell r="G383">
            <v>0</v>
          </cell>
          <cell r="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 t="str">
            <v>эндопротезирование всего</v>
          </cell>
        </row>
        <row r="384">
          <cell r="A384" t="str">
            <v>004000417</v>
          </cell>
          <cell r="B384" t="str">
            <v>25</v>
          </cell>
          <cell r="C384" t="str">
            <v>1119</v>
          </cell>
          <cell r="D384" t="str">
            <v>0140000</v>
          </cell>
          <cell r="E384" t="str">
            <v>004000</v>
          </cell>
          <cell r="F384" t="str">
            <v>417</v>
          </cell>
          <cell r="G384">
            <v>0</v>
          </cell>
          <cell r="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 t="str">
            <v>из него тазобедренного су</v>
          </cell>
        </row>
        <row r="385">
          <cell r="A385" t="str">
            <v>004000418</v>
          </cell>
          <cell r="B385" t="str">
            <v>25</v>
          </cell>
          <cell r="C385" t="str">
            <v>1119</v>
          </cell>
          <cell r="D385" t="str">
            <v>0140000</v>
          </cell>
          <cell r="E385" t="str">
            <v>004000</v>
          </cell>
          <cell r="F385" t="str">
            <v>418</v>
          </cell>
          <cell r="G385">
            <v>0</v>
          </cell>
          <cell r="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 t="str">
            <v>коленного сустава</v>
          </cell>
        </row>
        <row r="386">
          <cell r="A386" t="str">
            <v>004000159</v>
          </cell>
          <cell r="B386" t="str">
            <v>25</v>
          </cell>
          <cell r="C386" t="str">
            <v>1119</v>
          </cell>
          <cell r="D386" t="str">
            <v>0140000</v>
          </cell>
          <cell r="E386" t="str">
            <v>004000</v>
          </cell>
          <cell r="F386" t="str">
            <v>159</v>
          </cell>
          <cell r="G386">
            <v>0</v>
          </cell>
          <cell r="H386">
            <v>0</v>
          </cell>
          <cell r="I386">
            <v>24</v>
          </cell>
          <cell r="J386">
            <v>5</v>
          </cell>
          <cell r="Q386">
            <v>1</v>
          </cell>
          <cell r="Y386">
            <v>1</v>
          </cell>
          <cell r="AG386">
            <v>3</v>
          </cell>
          <cell r="AH386">
            <v>3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 t="str">
            <v>на грудной стенке</v>
          </cell>
        </row>
        <row r="387">
          <cell r="A387" t="str">
            <v>004000419</v>
          </cell>
          <cell r="B387" t="str">
            <v>25</v>
          </cell>
          <cell r="C387" t="str">
            <v>1119</v>
          </cell>
          <cell r="D387" t="str">
            <v>0140000</v>
          </cell>
          <cell r="E387" t="str">
            <v>004000</v>
          </cell>
          <cell r="F387" t="str">
            <v>419</v>
          </cell>
          <cell r="G387">
            <v>0</v>
          </cell>
          <cell r="H387">
            <v>0</v>
          </cell>
          <cell r="I387">
            <v>2</v>
          </cell>
          <cell r="Q387">
            <v>1</v>
          </cell>
          <cell r="AG387">
            <v>2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 t="str">
            <v>из них торакомиопластика</v>
          </cell>
        </row>
        <row r="388">
          <cell r="A388" t="str">
            <v>004000420</v>
          </cell>
          <cell r="B388" t="str">
            <v>25</v>
          </cell>
          <cell r="C388" t="str">
            <v>1119</v>
          </cell>
          <cell r="D388" t="str">
            <v>0140000</v>
          </cell>
          <cell r="E388" t="str">
            <v>004000</v>
          </cell>
          <cell r="F388" t="str">
            <v>420</v>
          </cell>
          <cell r="G388">
            <v>0</v>
          </cell>
          <cell r="H388">
            <v>0</v>
          </cell>
          <cell r="I388">
            <v>19</v>
          </cell>
          <cell r="J388">
            <v>5</v>
          </cell>
          <cell r="Y388">
            <v>1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 t="str">
            <v>торакостомия</v>
          </cell>
        </row>
        <row r="389">
          <cell r="A389" t="str">
            <v>004000016</v>
          </cell>
          <cell r="B389" t="str">
            <v>25</v>
          </cell>
          <cell r="C389" t="str">
            <v>1119</v>
          </cell>
          <cell r="D389" t="str">
            <v>0140000</v>
          </cell>
          <cell r="E389" t="str">
            <v>004000</v>
          </cell>
          <cell r="F389" t="str">
            <v>016</v>
          </cell>
          <cell r="G389">
            <v>0</v>
          </cell>
          <cell r="H389">
            <v>0</v>
          </cell>
          <cell r="I389">
            <v>456</v>
          </cell>
          <cell r="J389">
            <v>1</v>
          </cell>
          <cell r="L389">
            <v>2</v>
          </cell>
          <cell r="M389">
            <v>112</v>
          </cell>
          <cell r="AG389">
            <v>376</v>
          </cell>
          <cell r="AH389">
            <v>452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 t="str">
            <v>операции на молочной желе</v>
          </cell>
        </row>
        <row r="390">
          <cell r="A390" t="str">
            <v>004000017</v>
          </cell>
          <cell r="B390" t="str">
            <v>25</v>
          </cell>
          <cell r="C390" t="str">
            <v>1119</v>
          </cell>
          <cell r="D390" t="str">
            <v>0140000</v>
          </cell>
          <cell r="E390" t="str">
            <v>004000</v>
          </cell>
          <cell r="F390" t="str">
            <v>017</v>
          </cell>
          <cell r="G390">
            <v>0</v>
          </cell>
          <cell r="H390">
            <v>0</v>
          </cell>
          <cell r="I390">
            <v>1657</v>
          </cell>
          <cell r="J390">
            <v>498</v>
          </cell>
          <cell r="K390">
            <v>27</v>
          </cell>
          <cell r="L390">
            <v>210</v>
          </cell>
          <cell r="M390">
            <v>181</v>
          </cell>
          <cell r="Q390">
            <v>8</v>
          </cell>
          <cell r="R390">
            <v>2</v>
          </cell>
          <cell r="Y390">
            <v>1</v>
          </cell>
          <cell r="AG390">
            <v>260</v>
          </cell>
          <cell r="AH390">
            <v>583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 t="str">
            <v>операции на коже и подкож</v>
          </cell>
        </row>
        <row r="391">
          <cell r="A391" t="str">
            <v>004000171</v>
          </cell>
          <cell r="B391" t="str">
            <v>25</v>
          </cell>
          <cell r="C391" t="str">
            <v>1119</v>
          </cell>
          <cell r="D391" t="str">
            <v>0140000</v>
          </cell>
          <cell r="E391" t="str">
            <v>004000</v>
          </cell>
          <cell r="F391" t="str">
            <v>171</v>
          </cell>
          <cell r="G391">
            <v>0</v>
          </cell>
          <cell r="H391">
            <v>0</v>
          </cell>
          <cell r="I391">
            <v>188</v>
          </cell>
          <cell r="J391">
            <v>6</v>
          </cell>
          <cell r="L391">
            <v>1</v>
          </cell>
          <cell r="M391">
            <v>153</v>
          </cell>
          <cell r="Q391">
            <v>3</v>
          </cell>
          <cell r="AG391">
            <v>28</v>
          </cell>
          <cell r="AH391">
            <v>55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 t="str">
            <v>из них операции на челюст</v>
          </cell>
        </row>
        <row r="392">
          <cell r="A392" t="str">
            <v>004000018</v>
          </cell>
          <cell r="B392" t="str">
            <v>25</v>
          </cell>
          <cell r="C392" t="str">
            <v>1119</v>
          </cell>
          <cell r="D392" t="str">
            <v>0140000</v>
          </cell>
          <cell r="E392" t="str">
            <v>004000</v>
          </cell>
          <cell r="F392" t="str">
            <v>018</v>
          </cell>
          <cell r="G392">
            <v>0</v>
          </cell>
          <cell r="H392">
            <v>0</v>
          </cell>
          <cell r="I392">
            <v>11</v>
          </cell>
          <cell r="M392">
            <v>1</v>
          </cell>
          <cell r="Q392">
            <v>2</v>
          </cell>
          <cell r="AG392">
            <v>6</v>
          </cell>
          <cell r="AH392">
            <v>11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 t="str">
            <v>операции на средостении</v>
          </cell>
        </row>
        <row r="393">
          <cell r="A393" t="str">
            <v>004000181</v>
          </cell>
          <cell r="B393" t="str">
            <v>25</v>
          </cell>
          <cell r="C393" t="str">
            <v>1119</v>
          </cell>
          <cell r="D393" t="str">
            <v>0140000</v>
          </cell>
          <cell r="E393" t="str">
            <v>004000</v>
          </cell>
          <cell r="F393" t="str">
            <v>181</v>
          </cell>
          <cell r="G393">
            <v>0</v>
          </cell>
          <cell r="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 t="str">
            <v>из них операции на вилочк</v>
          </cell>
        </row>
        <row r="394">
          <cell r="A394" t="str">
            <v>004000019</v>
          </cell>
          <cell r="B394" t="str">
            <v>25</v>
          </cell>
          <cell r="C394" t="str">
            <v>1119</v>
          </cell>
          <cell r="D394" t="str">
            <v>0140000</v>
          </cell>
          <cell r="E394" t="str">
            <v>004000</v>
          </cell>
          <cell r="F394" t="str">
            <v>019</v>
          </cell>
          <cell r="G394">
            <v>0</v>
          </cell>
          <cell r="H394">
            <v>0</v>
          </cell>
          <cell r="I394">
            <v>19</v>
          </cell>
          <cell r="J394">
            <v>12</v>
          </cell>
          <cell r="M394">
            <v>2</v>
          </cell>
          <cell r="Y394">
            <v>1</v>
          </cell>
          <cell r="AG394">
            <v>5</v>
          </cell>
          <cell r="AH394">
            <v>7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 t="str">
            <v>операции на пищеводе</v>
          </cell>
        </row>
        <row r="395">
          <cell r="A395" t="str">
            <v>004000020</v>
          </cell>
          <cell r="B395" t="str">
            <v>25</v>
          </cell>
          <cell r="C395" t="str">
            <v>1119</v>
          </cell>
          <cell r="D395" t="str">
            <v>0140000</v>
          </cell>
          <cell r="E395" t="str">
            <v>004000</v>
          </cell>
          <cell r="F395" t="str">
            <v>020</v>
          </cell>
          <cell r="G395">
            <v>0</v>
          </cell>
          <cell r="H395">
            <v>0</v>
          </cell>
          <cell r="I395">
            <v>118</v>
          </cell>
          <cell r="Q395">
            <v>5</v>
          </cell>
          <cell r="Y395">
            <v>2</v>
          </cell>
          <cell r="AG395">
            <v>87</v>
          </cell>
          <cell r="AH395">
            <v>118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 t="str">
            <v>операции на лимфатической</v>
          </cell>
        </row>
        <row r="396">
          <cell r="A396" t="str">
            <v>004000421</v>
          </cell>
          <cell r="B396" t="str">
            <v>25</v>
          </cell>
          <cell r="C396" t="str">
            <v>1119</v>
          </cell>
          <cell r="D396" t="str">
            <v>0140000</v>
          </cell>
          <cell r="E396" t="str">
            <v>004000</v>
          </cell>
          <cell r="F396" t="str">
            <v>421</v>
          </cell>
          <cell r="G396">
            <v>0</v>
          </cell>
          <cell r="H396">
            <v>0</v>
          </cell>
          <cell r="I396">
            <v>5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 t="str">
            <v>прочие операции</v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2"/>
  <sheetViews>
    <sheetView tabSelected="1" workbookViewId="0">
      <selection activeCell="A2" sqref="A2"/>
    </sheetView>
  </sheetViews>
  <sheetFormatPr defaultRowHeight="12.75"/>
  <cols>
    <col min="1" max="1" width="29.28515625" customWidth="1"/>
    <col min="8" max="8" width="10.140625" customWidth="1"/>
  </cols>
  <sheetData>
    <row r="1" spans="1:12">
      <c r="A1" s="82" t="s">
        <v>1098</v>
      </c>
    </row>
    <row r="3" spans="1:12">
      <c r="A3" s="83"/>
      <c r="B3" s="83" t="s">
        <v>1099</v>
      </c>
      <c r="C3" s="83" t="s">
        <v>1100</v>
      </c>
      <c r="D3" s="88" t="s">
        <v>1109</v>
      </c>
      <c r="E3" s="87" t="s">
        <v>1110</v>
      </c>
    </row>
    <row r="4" spans="1:12" ht="27" customHeight="1">
      <c r="A4" s="89" t="s">
        <v>1101</v>
      </c>
      <c r="B4" s="83" t="s">
        <v>39</v>
      </c>
      <c r="C4" s="84" t="s">
        <v>38</v>
      </c>
      <c r="D4" s="83" t="str">
        <f>IF('т.2000 контроль'!H14&gt;0,"ДА","Нет")</f>
        <v>Нет</v>
      </c>
      <c r="E4" s="83" t="str">
        <f>IF('т.2020 контроль'!J14&gt;0,"ДА","Нет")</f>
        <v>Нет</v>
      </c>
      <c r="F4" s="90" t="s">
        <v>1112</v>
      </c>
    </row>
    <row r="5" spans="1:12" ht="27" customHeight="1">
      <c r="A5" s="89" t="s">
        <v>1102</v>
      </c>
      <c r="B5" s="83" t="s">
        <v>118</v>
      </c>
      <c r="C5" s="84" t="s">
        <v>117</v>
      </c>
      <c r="D5" s="83" t="str">
        <f>IF('т.2000 контроль'!H47&gt;0,"ДА","Нет")</f>
        <v>Нет</v>
      </c>
      <c r="E5" s="83" t="str">
        <f>IF('т.2020 контроль'!J47&gt;0,"ДА","Нет")</f>
        <v>Нет</v>
      </c>
      <c r="F5" s="91"/>
    </row>
    <row r="6" spans="1:12" ht="27" customHeight="1">
      <c r="A6" s="89" t="s">
        <v>1103</v>
      </c>
      <c r="B6" s="83" t="s">
        <v>178</v>
      </c>
      <c r="C6" s="84" t="s">
        <v>177</v>
      </c>
      <c r="D6" s="83" t="str">
        <f>IF('т.2000 контроль'!H69&gt;0,"ДА","Нет")</f>
        <v>Нет</v>
      </c>
      <c r="E6" s="83" t="str">
        <f>IF('т.2020 контроль'!J69&gt;0,"ДА","Нет")</f>
        <v>Нет</v>
      </c>
      <c r="F6" s="90" t="s">
        <v>1113</v>
      </c>
    </row>
    <row r="7" spans="1:12" ht="27" customHeight="1">
      <c r="A7" s="89" t="s">
        <v>1104</v>
      </c>
      <c r="B7" s="83" t="s">
        <v>196</v>
      </c>
      <c r="C7" s="84" t="s">
        <v>195</v>
      </c>
      <c r="D7" s="83" t="str">
        <f>IF('т.2000 контроль'!H17&gt;0,"ДА","Нет")</f>
        <v>Нет</v>
      </c>
      <c r="E7" s="83" t="str">
        <f>IF('т.2020 контроль'!J17&gt;0,"ДА","Нет")</f>
        <v>Нет</v>
      </c>
      <c r="F7" s="92" t="s">
        <v>1114</v>
      </c>
    </row>
    <row r="8" spans="1:12" ht="27" customHeight="1">
      <c r="A8" s="89" t="s">
        <v>1105</v>
      </c>
      <c r="B8" s="83" t="s">
        <v>520</v>
      </c>
      <c r="C8" s="84" t="s">
        <v>519</v>
      </c>
      <c r="D8" s="83" t="str">
        <f>IF('т.2000 контроль'!H196&gt;0,"ДА","Нет")</f>
        <v>Нет</v>
      </c>
      <c r="E8" s="83" t="str">
        <f>IF('т.2020 контроль'!J196&gt;0,"ДА","Нет")</f>
        <v>Нет</v>
      </c>
    </row>
    <row r="9" spans="1:12" ht="27" customHeight="1">
      <c r="A9" s="89" t="s">
        <v>1106</v>
      </c>
      <c r="B9" s="83" t="s">
        <v>682</v>
      </c>
      <c r="C9" s="84" t="s">
        <v>681</v>
      </c>
      <c r="D9" s="83" t="str">
        <f>IF('т.2000 контроль'!H19&gt;0,"ДА","Нет")</f>
        <v>Нет</v>
      </c>
      <c r="E9" s="83" t="str">
        <f>IF('т.2020 контроль'!J19&gt;0,"ДА","Нет")</f>
        <v>Нет</v>
      </c>
      <c r="F9" t="s">
        <v>1115</v>
      </c>
    </row>
    <row r="10" spans="1:12" ht="27" customHeight="1">
      <c r="A10" s="89" t="s">
        <v>1107</v>
      </c>
      <c r="B10" s="83" t="s">
        <v>571</v>
      </c>
      <c r="C10" s="84" t="s">
        <v>570</v>
      </c>
      <c r="D10" s="83" t="str">
        <f>IF('т.2000 контроль'!H215&gt;0,"ДА","Нет")</f>
        <v>Нет</v>
      </c>
      <c r="E10" s="83" t="str">
        <f>IF('т.2020 контроль'!J215&gt;0,"ДА","Нет")</f>
        <v>Нет</v>
      </c>
      <c r="F10" t="s">
        <v>1116</v>
      </c>
    </row>
    <row r="11" spans="1:12" ht="27" customHeight="1">
      <c r="A11" s="89" t="s">
        <v>1111</v>
      </c>
      <c r="B11" s="83" t="s">
        <v>475</v>
      </c>
      <c r="C11" s="84" t="s">
        <v>474</v>
      </c>
      <c r="D11" s="83" t="str">
        <f>IF('т.2000 контроль'!H180&gt;0,"ДА","Нет")</f>
        <v>Нет</v>
      </c>
      <c r="E11" s="83" t="str">
        <f>IF('т.2020 контроль'!J180&gt;0,"ДА","Нет")</f>
        <v>Нет</v>
      </c>
    </row>
    <row r="12" spans="1:12" ht="27" customHeight="1">
      <c r="A12" s="89" t="s">
        <v>1108</v>
      </c>
      <c r="B12" s="85" t="s">
        <v>721</v>
      </c>
      <c r="C12" s="86" t="s">
        <v>720</v>
      </c>
      <c r="D12" s="83" t="str">
        <f>IF('т.2000 контроль'!H270&gt;0,"ДА","Нет")</f>
        <v>Нет</v>
      </c>
      <c r="E12" s="83" t="str">
        <f>IF('т.2020 контроль'!J270&gt;0,"ДА","Нет")</f>
        <v>Нет</v>
      </c>
      <c r="F12" s="91" t="s">
        <v>1118</v>
      </c>
    </row>
    <row r="13" spans="1:12" ht="17.25" customHeight="1">
      <c r="A13" s="89" t="s">
        <v>647</v>
      </c>
      <c r="B13" s="85" t="s">
        <v>649</v>
      </c>
      <c r="C13" s="86" t="s">
        <v>648</v>
      </c>
      <c r="D13" s="83" t="str">
        <f>IF('т.2000 контроль'!H244&gt;0,"ДА","Нет")</f>
        <v>Нет</v>
      </c>
      <c r="E13" s="83" t="str">
        <f>IF('т.2020 контроль'!J244&gt;0,"ДА","Нет")</f>
        <v>Нет</v>
      </c>
      <c r="F13" s="252" t="s">
        <v>2032</v>
      </c>
    </row>
    <row r="14" spans="1:12">
      <c r="A14" s="89" t="s">
        <v>776</v>
      </c>
      <c r="B14" s="85" t="s">
        <v>777</v>
      </c>
      <c r="C14" s="86" t="s">
        <v>778</v>
      </c>
      <c r="D14" s="83" t="str">
        <f>IF('т.2000 контроль'!H290&gt;0,"ДА","Нет")</f>
        <v>Нет</v>
      </c>
      <c r="E14" s="83" t="str">
        <f>IF('т.2020 контроль'!J290&gt;0,"ДА","Нет")</f>
        <v>Нет</v>
      </c>
      <c r="F14" s="91" t="s">
        <v>1117</v>
      </c>
    </row>
    <row r="16" spans="1:12">
      <c r="A16" s="82" t="s">
        <v>1119</v>
      </c>
      <c r="H16" s="191" t="s">
        <v>1137</v>
      </c>
      <c r="I16" s="191"/>
      <c r="J16" s="191"/>
      <c r="K16" s="191"/>
      <c r="L16" s="191"/>
    </row>
    <row r="17" spans="1:10">
      <c r="A17" s="253" t="s">
        <v>2033</v>
      </c>
    </row>
    <row r="18" spans="1:10" ht="21" customHeight="1">
      <c r="A18" s="89" t="s">
        <v>1120</v>
      </c>
      <c r="B18" s="83">
        <v>2</v>
      </c>
      <c r="C18" s="83" t="str">
        <f>IF('т.4000 контроль'!C41&gt;0,"ДА","Нет")</f>
        <v>Нет</v>
      </c>
      <c r="H18" s="152" t="s">
        <v>1133</v>
      </c>
      <c r="I18" s="152" t="s">
        <v>1135</v>
      </c>
      <c r="J18" s="153"/>
    </row>
    <row r="19" spans="1:10" ht="21" customHeight="1">
      <c r="A19" s="89" t="s">
        <v>1121</v>
      </c>
      <c r="B19" s="83">
        <v>8</v>
      </c>
      <c r="C19" s="83" t="str">
        <f>IF('т.4000 контроль'!C96&gt;0,"ДА","Нет")</f>
        <v>Нет</v>
      </c>
      <c r="H19" s="152" t="s">
        <v>1134</v>
      </c>
      <c r="I19" s="152" t="s">
        <v>1136</v>
      </c>
      <c r="J19" s="153"/>
    </row>
    <row r="20" spans="1:10" ht="21" customHeight="1">
      <c r="A20" s="89" t="s">
        <v>843</v>
      </c>
      <c r="B20" s="94">
        <v>21</v>
      </c>
      <c r="C20" s="83" t="str">
        <f>IF('т.4000 контроль'!C155&gt;0,"ДА","Нет")</f>
        <v>Нет</v>
      </c>
    </row>
    <row r="23" spans="1:10" ht="15.75">
      <c r="A23" s="95" t="s">
        <v>1124</v>
      </c>
      <c r="B23" s="148" t="str">
        <f>IF('т.4110 выгрузка'!E20&gt;0,"ДА","Нет")</f>
        <v>Нет</v>
      </c>
    </row>
    <row r="32" spans="1:10">
      <c r="A32" s="102" t="s">
        <v>1132</v>
      </c>
    </row>
  </sheetData>
  <mergeCells count="1">
    <mergeCell ref="H16:L16"/>
  </mergeCells>
  <conditionalFormatting sqref="D4:E14 F13">
    <cfRule type="cellIs" dxfId="37" priority="3" operator="equal">
      <formula>"ДА"</formula>
    </cfRule>
  </conditionalFormatting>
  <conditionalFormatting sqref="C18:C20">
    <cfRule type="cellIs" dxfId="36" priority="2" operator="equal">
      <formula>"ДА"</formula>
    </cfRule>
  </conditionalFormatting>
  <conditionalFormatting sqref="B23">
    <cfRule type="cellIs" dxfId="1" priority="1" operator="equal">
      <formula>"ДА"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2"/>
  <sheetViews>
    <sheetView workbookViewId="0">
      <selection activeCell="F21" sqref="F21"/>
    </sheetView>
  </sheetViews>
  <sheetFormatPr defaultRowHeight="12.75"/>
  <cols>
    <col min="1" max="1" width="40" customWidth="1"/>
    <col min="2" max="2" width="5.7109375" customWidth="1"/>
    <col min="3" max="3" width="11" customWidth="1"/>
    <col min="4" max="19" width="9.85546875" customWidth="1"/>
  </cols>
  <sheetData>
    <row r="1" spans="1:19" ht="15.75">
      <c r="A1" s="103"/>
      <c r="B1" s="61"/>
    </row>
    <row r="2" spans="1:19">
      <c r="A2" s="61" t="s">
        <v>1202</v>
      </c>
      <c r="B2" s="61"/>
    </row>
    <row r="3" spans="1:19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>
      <c r="A4" s="61"/>
      <c r="B4" s="61"/>
    </row>
    <row r="5" spans="1:19">
      <c r="A5" s="61"/>
      <c r="B5" s="61"/>
    </row>
    <row r="6" spans="1:19">
      <c r="A6" s="61"/>
      <c r="B6" s="61"/>
    </row>
    <row r="7" spans="1:19">
      <c r="A7" s="61"/>
      <c r="B7" s="61"/>
    </row>
    <row r="8" spans="1:19">
      <c r="A8" s="61"/>
      <c r="B8" s="61"/>
    </row>
    <row r="9" spans="1:19" ht="38.25">
      <c r="A9" s="104" t="s">
        <v>1138</v>
      </c>
      <c r="B9" s="105" t="s">
        <v>1139</v>
      </c>
      <c r="C9" s="104" t="s">
        <v>1140</v>
      </c>
      <c r="D9" s="104" t="s">
        <v>1141</v>
      </c>
      <c r="E9" s="104" t="s">
        <v>1142</v>
      </c>
      <c r="F9" s="104" t="s">
        <v>1143</v>
      </c>
      <c r="G9" s="104" t="s">
        <v>1144</v>
      </c>
      <c r="H9" s="104" t="s">
        <v>1145</v>
      </c>
      <c r="I9" s="104" t="s">
        <v>1146</v>
      </c>
      <c r="J9" s="104" t="s">
        <v>1147</v>
      </c>
      <c r="K9" s="104" t="s">
        <v>1148</v>
      </c>
      <c r="L9" s="104" t="s">
        <v>1149</v>
      </c>
      <c r="M9" s="104" t="s">
        <v>1150</v>
      </c>
      <c r="N9" s="104" t="s">
        <v>1151</v>
      </c>
      <c r="O9" s="104" t="s">
        <v>1152</v>
      </c>
      <c r="P9" s="104" t="s">
        <v>1153</v>
      </c>
      <c r="Q9" s="104" t="s">
        <v>1154</v>
      </c>
      <c r="R9" s="104" t="s">
        <v>1155</v>
      </c>
      <c r="S9" s="104" t="s">
        <v>1156</v>
      </c>
    </row>
    <row r="10" spans="1:19">
      <c r="A10" s="106" t="s">
        <v>1061</v>
      </c>
      <c r="B10" s="106" t="s">
        <v>1059</v>
      </c>
      <c r="C10" s="107" t="s">
        <v>1004</v>
      </c>
      <c r="D10" s="108">
        <v>4</v>
      </c>
      <c r="E10" s="108">
        <v>5</v>
      </c>
      <c r="F10" s="108">
        <v>6</v>
      </c>
      <c r="G10" s="108">
        <v>7</v>
      </c>
      <c r="H10" s="108">
        <v>8</v>
      </c>
      <c r="I10" s="108">
        <v>9</v>
      </c>
      <c r="J10" s="108">
        <v>10</v>
      </c>
      <c r="K10" s="108">
        <v>11</v>
      </c>
      <c r="L10" s="108">
        <v>12</v>
      </c>
      <c r="M10" s="108">
        <v>13</v>
      </c>
      <c r="N10" s="108">
        <v>14</v>
      </c>
      <c r="O10" s="108">
        <v>15</v>
      </c>
      <c r="P10" s="108">
        <v>16</v>
      </c>
      <c r="Q10" s="108">
        <v>17</v>
      </c>
      <c r="R10" s="108">
        <v>18</v>
      </c>
      <c r="S10" s="108">
        <v>19</v>
      </c>
    </row>
    <row r="11" spans="1:19" ht="25.5">
      <c r="A11" s="66" t="s">
        <v>1157</v>
      </c>
      <c r="B11" s="66" t="s">
        <v>1061</v>
      </c>
      <c r="C11" s="111" t="s">
        <v>1158</v>
      </c>
      <c r="D11" s="149"/>
      <c r="E11" s="149"/>
      <c r="F11" s="149"/>
      <c r="G11" s="149"/>
      <c r="H11" s="149"/>
      <c r="I11" s="149"/>
      <c r="J11" s="149"/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25.5">
      <c r="A12" s="112" t="s">
        <v>1159</v>
      </c>
      <c r="B12" s="66" t="s">
        <v>1059</v>
      </c>
      <c r="C12" s="109" t="s">
        <v>1160</v>
      </c>
      <c r="D12" s="149"/>
      <c r="E12" s="149"/>
      <c r="F12" s="149"/>
      <c r="G12" s="149"/>
      <c r="H12" s="149"/>
      <c r="I12" s="149"/>
      <c r="J12" s="149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25.5">
      <c r="A13" s="112" t="s">
        <v>1161</v>
      </c>
      <c r="B13" s="66" t="s">
        <v>1004</v>
      </c>
      <c r="C13" s="109" t="s">
        <v>394</v>
      </c>
      <c r="D13" s="149"/>
      <c r="E13" s="149"/>
      <c r="F13" s="149"/>
      <c r="G13" s="149"/>
      <c r="H13" s="149"/>
      <c r="I13" s="149"/>
      <c r="J13" s="149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25.5">
      <c r="A14" s="112" t="s">
        <v>1162</v>
      </c>
      <c r="B14" s="66" t="s">
        <v>1001</v>
      </c>
      <c r="C14" s="109" t="s">
        <v>499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25.5">
      <c r="A15" s="112" t="s">
        <v>1163</v>
      </c>
      <c r="B15" s="66" t="s">
        <v>983</v>
      </c>
      <c r="C15" s="109" t="s">
        <v>502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18.75" customHeight="1">
      <c r="A16" s="112" t="s">
        <v>1164</v>
      </c>
      <c r="B16" s="66" t="s">
        <v>979</v>
      </c>
      <c r="C16" s="109" t="s">
        <v>505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18" customHeight="1">
      <c r="A17" s="113" t="s">
        <v>1165</v>
      </c>
      <c r="B17" s="67" t="s">
        <v>972</v>
      </c>
      <c r="C17" s="110" t="s">
        <v>1166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22" spans="1:19">
      <c r="A22" t="s">
        <v>1252</v>
      </c>
    </row>
    <row r="24" spans="1:19" ht="38.25">
      <c r="A24" s="104" t="s">
        <v>1138</v>
      </c>
      <c r="B24" s="105" t="s">
        <v>1139</v>
      </c>
      <c r="C24" s="104" t="s">
        <v>1140</v>
      </c>
      <c r="D24" s="104" t="s">
        <v>1141</v>
      </c>
      <c r="E24" s="104" t="s">
        <v>1142</v>
      </c>
      <c r="F24" s="104" t="s">
        <v>1143</v>
      </c>
      <c r="G24" s="104" t="s">
        <v>1144</v>
      </c>
      <c r="H24" s="104" t="s">
        <v>1145</v>
      </c>
      <c r="I24" s="104" t="s">
        <v>1146</v>
      </c>
      <c r="J24" s="104" t="s">
        <v>1147</v>
      </c>
      <c r="K24" s="104" t="s">
        <v>1148</v>
      </c>
      <c r="L24" s="104" t="s">
        <v>1149</v>
      </c>
      <c r="M24" s="104" t="s">
        <v>1150</v>
      </c>
      <c r="N24" s="104" t="s">
        <v>1151</v>
      </c>
      <c r="O24" s="104" t="s">
        <v>1152</v>
      </c>
      <c r="P24" s="104" t="s">
        <v>1153</v>
      </c>
      <c r="Q24" s="104" t="s">
        <v>1154</v>
      </c>
      <c r="R24" s="104" t="s">
        <v>1155</v>
      </c>
      <c r="S24" s="104" t="s">
        <v>1156</v>
      </c>
    </row>
    <row r="25" spans="1:19">
      <c r="A25" s="106" t="s">
        <v>1061</v>
      </c>
      <c r="B25" s="106" t="s">
        <v>1059</v>
      </c>
      <c r="C25" s="107" t="s">
        <v>1004</v>
      </c>
      <c r="D25" s="108">
        <v>4</v>
      </c>
      <c r="E25" s="108">
        <v>5</v>
      </c>
      <c r="F25" s="108">
        <v>6</v>
      </c>
      <c r="G25" s="108">
        <v>7</v>
      </c>
      <c r="H25" s="108">
        <v>8</v>
      </c>
      <c r="I25" s="108">
        <v>9</v>
      </c>
      <c r="J25" s="108">
        <v>10</v>
      </c>
      <c r="K25" s="108">
        <v>11</v>
      </c>
      <c r="L25" s="108">
        <v>12</v>
      </c>
      <c r="M25" s="108">
        <v>13</v>
      </c>
      <c r="N25" s="108">
        <v>14</v>
      </c>
      <c r="O25" s="108">
        <v>15</v>
      </c>
      <c r="P25" s="108">
        <v>16</v>
      </c>
      <c r="Q25" s="108">
        <v>17</v>
      </c>
      <c r="R25" s="108">
        <v>18</v>
      </c>
      <c r="S25" s="108">
        <v>19</v>
      </c>
    </row>
    <row r="26" spans="1:19" ht="25.5">
      <c r="A26" s="66" t="s">
        <v>1157</v>
      </c>
      <c r="B26" s="66" t="s">
        <v>1061</v>
      </c>
      <c r="C26" s="111" t="s">
        <v>1158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ht="25.5">
      <c r="A27" s="112" t="s">
        <v>1159</v>
      </c>
      <c r="B27" s="66" t="s">
        <v>1059</v>
      </c>
      <c r="C27" s="109" t="s">
        <v>1160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1:19" ht="25.5">
      <c r="A28" s="112" t="s">
        <v>1161</v>
      </c>
      <c r="B28" s="66" t="s">
        <v>1004</v>
      </c>
      <c r="C28" s="109" t="s">
        <v>394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 ht="25.5">
      <c r="A29" s="112" t="s">
        <v>1162</v>
      </c>
      <c r="B29" s="66" t="s">
        <v>1001</v>
      </c>
      <c r="C29" s="109" t="s">
        <v>499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ht="25.5">
      <c r="A30" s="112" t="s">
        <v>1163</v>
      </c>
      <c r="B30" s="66" t="s">
        <v>983</v>
      </c>
      <c r="C30" s="109" t="s">
        <v>502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>
      <c r="A31" s="112" t="s">
        <v>1164</v>
      </c>
      <c r="B31" s="66" t="s">
        <v>979</v>
      </c>
      <c r="C31" s="109" t="s">
        <v>505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ht="17.25" customHeight="1">
      <c r="A32" s="113" t="s">
        <v>1165</v>
      </c>
      <c r="B32" s="67" t="s">
        <v>972</v>
      </c>
      <c r="C32" s="110" t="s">
        <v>1166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</sheetData>
  <conditionalFormatting sqref="D11:S17">
    <cfRule type="expression" dxfId="27" priority="1">
      <formula>D26*100/(D11+D26) &lt;-50</formula>
    </cfRule>
    <cfRule type="expression" dxfId="26" priority="2">
      <formula>D26*100/(D11+D26) &gt;50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2"/>
  <sheetViews>
    <sheetView workbookViewId="0">
      <selection activeCell="D26" sqref="D26:S32"/>
    </sheetView>
  </sheetViews>
  <sheetFormatPr defaultRowHeight="12.75"/>
  <cols>
    <col min="1" max="1" width="24.28515625" customWidth="1"/>
    <col min="2" max="2" width="8.28515625" customWidth="1"/>
  </cols>
  <sheetData>
    <row r="1" spans="1:19" ht="15.75">
      <c r="A1" s="103"/>
      <c r="B1" s="61"/>
    </row>
    <row r="2" spans="1:19">
      <c r="A2" s="61" t="s">
        <v>1201</v>
      </c>
      <c r="B2" s="61"/>
    </row>
    <row r="3" spans="1:19">
      <c r="A3" s="62"/>
      <c r="B3" s="61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>
      <c r="A4" s="61"/>
      <c r="B4" s="61"/>
    </row>
    <row r="5" spans="1:19">
      <c r="A5" s="61"/>
      <c r="B5" s="61"/>
    </row>
    <row r="6" spans="1:19">
      <c r="A6" s="61"/>
      <c r="B6" s="61"/>
    </row>
    <row r="7" spans="1:19">
      <c r="A7" s="61"/>
      <c r="B7" s="61"/>
    </row>
    <row r="8" spans="1:19">
      <c r="A8" s="61"/>
      <c r="B8" s="61"/>
    </row>
    <row r="9" spans="1:19" ht="51">
      <c r="A9" s="128" t="s">
        <v>1138</v>
      </c>
      <c r="B9" s="129" t="s">
        <v>1139</v>
      </c>
      <c r="C9" s="128" t="s">
        <v>1140</v>
      </c>
      <c r="D9" s="128" t="s">
        <v>1177</v>
      </c>
      <c r="E9" s="128" t="s">
        <v>1178</v>
      </c>
      <c r="F9" s="128" t="s">
        <v>1179</v>
      </c>
      <c r="G9" s="128" t="s">
        <v>1180</v>
      </c>
      <c r="H9" s="128" t="s">
        <v>1181</v>
      </c>
      <c r="I9" s="128" t="s">
        <v>1182</v>
      </c>
      <c r="J9" s="128" t="s">
        <v>1183</v>
      </c>
      <c r="K9" s="128" t="s">
        <v>1184</v>
      </c>
      <c r="L9" s="128" t="s">
        <v>1185</v>
      </c>
      <c r="M9" s="128" t="s">
        <v>1186</v>
      </c>
      <c r="N9" s="128" t="s">
        <v>1187</v>
      </c>
      <c r="O9" s="128" t="s">
        <v>1188</v>
      </c>
      <c r="P9" s="128" t="s">
        <v>1189</v>
      </c>
      <c r="Q9" s="128" t="s">
        <v>1190</v>
      </c>
      <c r="R9" s="128" t="s">
        <v>1191</v>
      </c>
      <c r="S9" s="128" t="s">
        <v>1192</v>
      </c>
    </row>
    <row r="10" spans="1:19">
      <c r="A10" s="67" t="s">
        <v>1061</v>
      </c>
      <c r="B10" s="67" t="s">
        <v>1059</v>
      </c>
      <c r="C10" s="110" t="s">
        <v>1004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  <c r="I10" s="43">
        <v>9</v>
      </c>
      <c r="J10" s="43">
        <v>10</v>
      </c>
      <c r="K10" s="43">
        <v>11</v>
      </c>
      <c r="L10" s="43">
        <v>12</v>
      </c>
      <c r="M10" s="43">
        <v>13</v>
      </c>
      <c r="N10" s="43">
        <v>14</v>
      </c>
      <c r="O10" s="43">
        <v>15</v>
      </c>
      <c r="P10" s="43">
        <v>16</v>
      </c>
      <c r="Q10" s="43">
        <v>17</v>
      </c>
      <c r="R10" s="43">
        <v>18</v>
      </c>
      <c r="S10" s="43">
        <v>19</v>
      </c>
    </row>
    <row r="11" spans="1:19" ht="25.5">
      <c r="A11" s="66" t="s">
        <v>1157</v>
      </c>
      <c r="B11" s="66" t="s">
        <v>1193</v>
      </c>
      <c r="C11" s="111" t="s">
        <v>1158</v>
      </c>
      <c r="D11" s="149"/>
      <c r="E11" s="149"/>
      <c r="F11" s="149"/>
      <c r="G11" s="149"/>
      <c r="H11" s="149"/>
      <c r="I11" s="149"/>
      <c r="J11" s="149"/>
      <c r="K11" s="42"/>
      <c r="L11" s="42"/>
      <c r="M11" s="42"/>
      <c r="N11" s="42"/>
      <c r="O11" s="42"/>
      <c r="P11" s="42"/>
      <c r="Q11" s="42"/>
      <c r="R11" s="42"/>
      <c r="S11" s="42"/>
    </row>
    <row r="12" spans="1:19">
      <c r="A12" s="66" t="s">
        <v>1159</v>
      </c>
      <c r="B12" s="66" t="s">
        <v>1194</v>
      </c>
      <c r="C12" s="109" t="s">
        <v>1195</v>
      </c>
      <c r="D12" s="149"/>
      <c r="E12" s="149"/>
      <c r="F12" s="149"/>
      <c r="G12" s="149"/>
      <c r="H12" s="149"/>
      <c r="I12" s="149"/>
      <c r="J12" s="149"/>
      <c r="K12" s="42"/>
      <c r="L12" s="42"/>
      <c r="M12" s="42"/>
      <c r="N12" s="42"/>
      <c r="O12" s="42"/>
      <c r="P12" s="42"/>
      <c r="Q12" s="42"/>
      <c r="R12" s="42"/>
      <c r="S12" s="42"/>
    </row>
    <row r="13" spans="1:19">
      <c r="A13" s="66" t="s">
        <v>1161</v>
      </c>
      <c r="B13" s="66" t="s">
        <v>1196</v>
      </c>
      <c r="C13" s="109" t="s">
        <v>394</v>
      </c>
      <c r="D13" s="149"/>
      <c r="E13" s="149"/>
      <c r="F13" s="149"/>
      <c r="G13" s="149"/>
      <c r="H13" s="149"/>
      <c r="I13" s="149"/>
      <c r="J13" s="149"/>
      <c r="K13" s="42"/>
      <c r="L13" s="42"/>
      <c r="M13" s="42"/>
      <c r="N13" s="42"/>
      <c r="O13" s="42"/>
      <c r="P13" s="42"/>
      <c r="Q13" s="42"/>
      <c r="R13" s="42"/>
      <c r="S13" s="42"/>
    </row>
    <row r="14" spans="1:19">
      <c r="A14" s="66" t="s">
        <v>1162</v>
      </c>
      <c r="B14" s="66" t="s">
        <v>1197</v>
      </c>
      <c r="C14" s="109" t="s">
        <v>499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>
      <c r="A15" s="66" t="s">
        <v>1163</v>
      </c>
      <c r="B15" s="66" t="s">
        <v>1198</v>
      </c>
      <c r="C15" s="109" t="s">
        <v>502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>
      <c r="A16" s="66" t="s">
        <v>1164</v>
      </c>
      <c r="B16" s="66" t="s">
        <v>1199</v>
      </c>
      <c r="C16" s="109" t="s">
        <v>505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>
      <c r="A17" s="67" t="s">
        <v>1165</v>
      </c>
      <c r="B17" s="67" t="s">
        <v>1200</v>
      </c>
      <c r="C17" s="110" t="s">
        <v>1166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22" spans="1:19">
      <c r="A22" t="s">
        <v>1252</v>
      </c>
    </row>
    <row r="24" spans="1:19" ht="51">
      <c r="A24" s="128" t="s">
        <v>1138</v>
      </c>
      <c r="B24" s="129" t="s">
        <v>1139</v>
      </c>
      <c r="C24" s="128" t="s">
        <v>1140</v>
      </c>
      <c r="D24" s="128" t="s">
        <v>1177</v>
      </c>
      <c r="E24" s="128" t="s">
        <v>1178</v>
      </c>
      <c r="F24" s="128" t="s">
        <v>1179</v>
      </c>
      <c r="G24" s="128" t="s">
        <v>1180</v>
      </c>
      <c r="H24" s="128" t="s">
        <v>1181</v>
      </c>
      <c r="I24" s="128" t="s">
        <v>1182</v>
      </c>
      <c r="J24" s="128" t="s">
        <v>1183</v>
      </c>
      <c r="K24" s="128" t="s">
        <v>1184</v>
      </c>
      <c r="L24" s="128" t="s">
        <v>1185</v>
      </c>
      <c r="M24" s="128" t="s">
        <v>1186</v>
      </c>
      <c r="N24" s="128" t="s">
        <v>1187</v>
      </c>
      <c r="O24" s="128" t="s">
        <v>1188</v>
      </c>
      <c r="P24" s="128" t="s">
        <v>1189</v>
      </c>
      <c r="Q24" s="128" t="s">
        <v>1190</v>
      </c>
      <c r="R24" s="128" t="s">
        <v>1191</v>
      </c>
      <c r="S24" s="128" t="s">
        <v>1192</v>
      </c>
    </row>
    <row r="25" spans="1:19">
      <c r="A25" s="67" t="s">
        <v>1061</v>
      </c>
      <c r="B25" s="67" t="s">
        <v>1059</v>
      </c>
      <c r="C25" s="110" t="s">
        <v>1004</v>
      </c>
      <c r="D25" s="43">
        <v>4</v>
      </c>
      <c r="E25" s="43">
        <v>5</v>
      </c>
      <c r="F25" s="43">
        <v>6</v>
      </c>
      <c r="G25" s="43">
        <v>7</v>
      </c>
      <c r="H25" s="43">
        <v>8</v>
      </c>
      <c r="I25" s="43">
        <v>9</v>
      </c>
      <c r="J25" s="43">
        <v>10</v>
      </c>
      <c r="K25" s="43">
        <v>11</v>
      </c>
      <c r="L25" s="43">
        <v>12</v>
      </c>
      <c r="M25" s="43">
        <v>13</v>
      </c>
      <c r="N25" s="43">
        <v>14</v>
      </c>
      <c r="O25" s="43">
        <v>15</v>
      </c>
      <c r="P25" s="43">
        <v>16</v>
      </c>
      <c r="Q25" s="43">
        <v>17</v>
      </c>
      <c r="R25" s="43">
        <v>18</v>
      </c>
      <c r="S25" s="43">
        <v>19</v>
      </c>
    </row>
    <row r="26" spans="1:19" ht="25.5">
      <c r="A26" s="66" t="s">
        <v>1157</v>
      </c>
      <c r="B26" s="66" t="s">
        <v>1193</v>
      </c>
      <c r="C26" s="111" t="s">
        <v>1158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>
      <c r="A27" s="66" t="s">
        <v>1159</v>
      </c>
      <c r="B27" s="66" t="s">
        <v>1194</v>
      </c>
      <c r="C27" s="109" t="s">
        <v>1195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1:19">
      <c r="A28" s="66" t="s">
        <v>1161</v>
      </c>
      <c r="B28" s="66" t="s">
        <v>1196</v>
      </c>
      <c r="C28" s="109" t="s">
        <v>394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>
      <c r="A29" s="66" t="s">
        <v>1162</v>
      </c>
      <c r="B29" s="66" t="s">
        <v>1197</v>
      </c>
      <c r="C29" s="109" t="s">
        <v>499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>
      <c r="A30" s="66" t="s">
        <v>1163</v>
      </c>
      <c r="B30" s="66" t="s">
        <v>1198</v>
      </c>
      <c r="C30" s="109" t="s">
        <v>502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>
      <c r="A31" s="66" t="s">
        <v>1164</v>
      </c>
      <c r="B31" s="66" t="s">
        <v>1199</v>
      </c>
      <c r="C31" s="109" t="s">
        <v>505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>
      <c r="A32" s="67" t="s">
        <v>1165</v>
      </c>
      <c r="B32" s="67" t="s">
        <v>1200</v>
      </c>
      <c r="C32" s="110" t="s">
        <v>1166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</sheetData>
  <conditionalFormatting sqref="D11:S17">
    <cfRule type="expression" dxfId="25" priority="1">
      <formula>D26*100/(D11+D26) &lt;-50</formula>
    </cfRule>
    <cfRule type="expression" dxfId="24" priority="2">
      <formula>D26*100/(D11+D26) &gt;50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2:V32"/>
  <sheetViews>
    <sheetView workbookViewId="0">
      <selection activeCell="W29" sqref="W29"/>
    </sheetView>
  </sheetViews>
  <sheetFormatPr defaultRowHeight="12.75"/>
  <cols>
    <col min="1" max="1" width="40" customWidth="1"/>
    <col min="2" max="2" width="5.7109375" customWidth="1"/>
    <col min="3" max="3" width="11" customWidth="1"/>
    <col min="4" max="19" width="9.85546875" customWidth="1"/>
  </cols>
  <sheetData>
    <row r="2" spans="1:22">
      <c r="A2" s="61" t="s">
        <v>1205</v>
      </c>
    </row>
    <row r="3" spans="1:22">
      <c r="U3" s="254" t="s">
        <v>1170</v>
      </c>
      <c r="V3" s="254"/>
    </row>
    <row r="4" spans="1:22" ht="38.25">
      <c r="A4" s="128" t="s">
        <v>1204</v>
      </c>
      <c r="B4" s="105" t="s">
        <v>1139</v>
      </c>
      <c r="C4" s="104" t="s">
        <v>1140</v>
      </c>
      <c r="D4" s="104" t="s">
        <v>1141</v>
      </c>
      <c r="E4" s="104" t="s">
        <v>1142</v>
      </c>
      <c r="F4" s="104" t="s">
        <v>1143</v>
      </c>
      <c r="G4" s="104" t="s">
        <v>1144</v>
      </c>
      <c r="H4" s="104" t="s">
        <v>1145</v>
      </c>
      <c r="I4" s="104" t="s">
        <v>1146</v>
      </c>
      <c r="J4" s="104" t="s">
        <v>1147</v>
      </c>
      <c r="K4" s="104" t="s">
        <v>1148</v>
      </c>
      <c r="L4" s="104" t="s">
        <v>1149</v>
      </c>
      <c r="M4" s="104" t="s">
        <v>1150</v>
      </c>
      <c r="N4" s="104" t="s">
        <v>1151</v>
      </c>
      <c r="O4" s="104" t="s">
        <v>1152</v>
      </c>
      <c r="P4" s="104" t="s">
        <v>1153</v>
      </c>
      <c r="Q4" s="104" t="s">
        <v>1154</v>
      </c>
      <c r="R4" s="104" t="s">
        <v>1155</v>
      </c>
      <c r="S4" s="104" t="s">
        <v>1156</v>
      </c>
      <c r="T4" s="234" t="s">
        <v>16</v>
      </c>
      <c r="U4" s="233" t="s">
        <v>1176</v>
      </c>
      <c r="V4" s="233" t="s">
        <v>1175</v>
      </c>
    </row>
    <row r="5" spans="1:22" ht="15" customHeight="1">
      <c r="A5" s="106" t="s">
        <v>1061</v>
      </c>
      <c r="B5" s="106" t="s">
        <v>1059</v>
      </c>
      <c r="C5" s="107" t="s">
        <v>1004</v>
      </c>
      <c r="D5" s="108">
        <v>4</v>
      </c>
      <c r="E5" s="108">
        <v>5</v>
      </c>
      <c r="F5" s="108">
        <v>6</v>
      </c>
      <c r="G5" s="108">
        <v>7</v>
      </c>
      <c r="H5" s="108">
        <v>8</v>
      </c>
      <c r="I5" s="108">
        <v>9</v>
      </c>
      <c r="J5" s="108">
        <v>10</v>
      </c>
      <c r="K5" s="108">
        <v>11</v>
      </c>
      <c r="L5" s="108">
        <v>12</v>
      </c>
      <c r="M5" s="108">
        <v>13</v>
      </c>
      <c r="N5" s="108">
        <v>14</v>
      </c>
      <c r="O5" s="108">
        <v>15</v>
      </c>
      <c r="P5" s="108">
        <v>16</v>
      </c>
      <c r="Q5" s="108">
        <v>17</v>
      </c>
      <c r="R5" s="108">
        <v>18</v>
      </c>
      <c r="S5" s="108">
        <v>19</v>
      </c>
      <c r="T5" s="234"/>
      <c r="U5" s="233"/>
      <c r="V5" s="233"/>
    </row>
    <row r="6" spans="1:22" ht="25.5">
      <c r="A6" s="67" t="s">
        <v>1157</v>
      </c>
      <c r="B6" s="67" t="s">
        <v>1061</v>
      </c>
      <c r="C6" s="114" t="s">
        <v>1158</v>
      </c>
      <c r="D6" s="43">
        <f>'т.2910 выгрузка'!D11</f>
        <v>0</v>
      </c>
      <c r="E6" s="43">
        <f>'т.2910 выгрузка'!E11</f>
        <v>0</v>
      </c>
      <c r="F6" s="43">
        <f>'т.2910 выгрузка'!F11</f>
        <v>0</v>
      </c>
      <c r="G6" s="43">
        <f>'т.2910 выгрузка'!G11</f>
        <v>0</v>
      </c>
      <c r="H6" s="43">
        <f>'т.2910 выгрузка'!H11</f>
        <v>0</v>
      </c>
      <c r="I6" s="43">
        <f>'т.2910 выгрузка'!I11</f>
        <v>0</v>
      </c>
      <c r="J6" s="43">
        <f>'т.2910 выгрузка'!J11</f>
        <v>0</v>
      </c>
      <c r="K6" s="43">
        <f>'т.2910 выгрузка'!K11</f>
        <v>0</v>
      </c>
      <c r="L6" s="43">
        <f>'т.2910 выгрузка'!L11</f>
        <v>0</v>
      </c>
      <c r="M6" s="43">
        <f>'т.2910 выгрузка'!M11</f>
        <v>0</v>
      </c>
      <c r="N6" s="43">
        <f>'т.2910 выгрузка'!N11</f>
        <v>0</v>
      </c>
      <c r="O6" s="43">
        <f>'т.2910 выгрузка'!O11</f>
        <v>0</v>
      </c>
      <c r="P6" s="43">
        <f>'т.2910 выгрузка'!P11</f>
        <v>0</v>
      </c>
      <c r="Q6" s="43">
        <f>'т.2910 выгрузка'!Q11</f>
        <v>0</v>
      </c>
      <c r="R6" s="43">
        <f>'т.2910 выгрузка'!R11</f>
        <v>0</v>
      </c>
      <c r="S6" s="43">
        <f>'т.2910 выгрузка'!S11</f>
        <v>0</v>
      </c>
      <c r="T6" s="127">
        <f>SUM(D6:S6)</f>
        <v>0</v>
      </c>
      <c r="U6" s="126">
        <f t="shared" ref="U6:U12" si="0">T6-E26</f>
        <v>0</v>
      </c>
      <c r="V6" s="125">
        <f t="shared" ref="V6:V12" si="1">D6+E6-E26</f>
        <v>0</v>
      </c>
    </row>
    <row r="7" spans="1:22" ht="25.5">
      <c r="A7" s="113" t="s">
        <v>1159</v>
      </c>
      <c r="B7" s="67" t="s">
        <v>1059</v>
      </c>
      <c r="C7" s="110" t="s">
        <v>1160</v>
      </c>
      <c r="D7" s="43">
        <f>'т.2910 выгрузка'!D12</f>
        <v>0</v>
      </c>
      <c r="E7" s="43">
        <f>'т.2910 выгрузка'!E12</f>
        <v>0</v>
      </c>
      <c r="F7" s="43">
        <f>'т.2910 выгрузка'!F12</f>
        <v>0</v>
      </c>
      <c r="G7" s="43">
        <f>'т.2910 выгрузка'!G12</f>
        <v>0</v>
      </c>
      <c r="H7" s="43">
        <f>'т.2910 выгрузка'!H12</f>
        <v>0</v>
      </c>
      <c r="I7" s="43">
        <f>'т.2910 выгрузка'!I12</f>
        <v>0</v>
      </c>
      <c r="J7" s="43">
        <f>'т.2910 выгрузка'!J12</f>
        <v>0</v>
      </c>
      <c r="K7" s="43">
        <f>'т.2910 выгрузка'!K12</f>
        <v>0</v>
      </c>
      <c r="L7" s="43">
        <f>'т.2910 выгрузка'!L12</f>
        <v>0</v>
      </c>
      <c r="M7" s="43">
        <f>'т.2910 выгрузка'!M12</f>
        <v>0</v>
      </c>
      <c r="N7" s="43">
        <f>'т.2910 выгрузка'!N12</f>
        <v>0</v>
      </c>
      <c r="O7" s="43">
        <f>'т.2910 выгрузка'!O12</f>
        <v>0</v>
      </c>
      <c r="P7" s="43">
        <f>'т.2910 выгрузка'!P12</f>
        <v>0</v>
      </c>
      <c r="Q7" s="43">
        <f>'т.2910 выгрузка'!Q12</f>
        <v>0</v>
      </c>
      <c r="R7" s="43">
        <f>'т.2910 выгрузка'!R12</f>
        <v>0</v>
      </c>
      <c r="S7" s="43">
        <f>'т.2910 выгрузка'!S12</f>
        <v>0</v>
      </c>
      <c r="T7" s="127">
        <f t="shared" ref="T7:T12" si="2">SUM(D7:S7)</f>
        <v>0</v>
      </c>
      <c r="U7" s="126">
        <f t="shared" si="0"/>
        <v>0</v>
      </c>
      <c r="V7" s="125">
        <f t="shared" si="1"/>
        <v>0</v>
      </c>
    </row>
    <row r="8" spans="1:22" ht="25.5">
      <c r="A8" s="113" t="s">
        <v>1161</v>
      </c>
      <c r="B8" s="67" t="s">
        <v>1004</v>
      </c>
      <c r="C8" s="110" t="s">
        <v>394</v>
      </c>
      <c r="D8" s="43">
        <f>'т.2910 выгрузка'!D13</f>
        <v>0</v>
      </c>
      <c r="E8" s="43">
        <f>'т.2910 выгрузка'!E13</f>
        <v>0</v>
      </c>
      <c r="F8" s="43">
        <f>'т.2910 выгрузка'!F13</f>
        <v>0</v>
      </c>
      <c r="G8" s="43">
        <f>'т.2910 выгрузка'!G13</f>
        <v>0</v>
      </c>
      <c r="H8" s="43">
        <f>'т.2910 выгрузка'!H13</f>
        <v>0</v>
      </c>
      <c r="I8" s="43">
        <f>'т.2910 выгрузка'!I13</f>
        <v>0</v>
      </c>
      <c r="J8" s="43">
        <f>'т.2910 выгрузка'!J13</f>
        <v>0</v>
      </c>
      <c r="K8" s="43">
        <f>'т.2910 выгрузка'!K13</f>
        <v>0</v>
      </c>
      <c r="L8" s="43">
        <f>'т.2910 выгрузка'!L13</f>
        <v>0</v>
      </c>
      <c r="M8" s="43">
        <f>'т.2910 выгрузка'!M13</f>
        <v>0</v>
      </c>
      <c r="N8" s="43">
        <f>'т.2910 выгрузка'!N13</f>
        <v>0</v>
      </c>
      <c r="O8" s="43">
        <f>'т.2910 выгрузка'!O13</f>
        <v>0</v>
      </c>
      <c r="P8" s="43">
        <f>'т.2910 выгрузка'!P13</f>
        <v>0</v>
      </c>
      <c r="Q8" s="43">
        <f>'т.2910 выгрузка'!Q13</f>
        <v>0</v>
      </c>
      <c r="R8" s="43">
        <f>'т.2910 выгрузка'!R13</f>
        <v>0</v>
      </c>
      <c r="S8" s="43">
        <f>'т.2910 выгрузка'!S13</f>
        <v>0</v>
      </c>
      <c r="T8" s="127">
        <f t="shared" si="2"/>
        <v>0</v>
      </c>
      <c r="U8" s="126">
        <f t="shared" si="0"/>
        <v>0</v>
      </c>
      <c r="V8" s="125">
        <f t="shared" si="1"/>
        <v>0</v>
      </c>
    </row>
    <row r="9" spans="1:22" ht="25.5">
      <c r="A9" s="113" t="s">
        <v>1162</v>
      </c>
      <c r="B9" s="67" t="s">
        <v>1001</v>
      </c>
      <c r="C9" s="110" t="s">
        <v>499</v>
      </c>
      <c r="D9" s="43">
        <f>'т.2910 выгрузка'!D14</f>
        <v>0</v>
      </c>
      <c r="E9" s="43">
        <f>'т.2910 выгрузка'!E14</f>
        <v>0</v>
      </c>
      <c r="F9" s="43">
        <f>'т.2910 выгрузка'!F14</f>
        <v>0</v>
      </c>
      <c r="G9" s="43">
        <f>'т.2910 выгрузка'!G14</f>
        <v>0</v>
      </c>
      <c r="H9" s="43">
        <f>'т.2910 выгрузка'!H14</f>
        <v>0</v>
      </c>
      <c r="I9" s="43">
        <f>'т.2910 выгрузка'!I14</f>
        <v>0</v>
      </c>
      <c r="J9" s="43">
        <f>'т.2910 выгрузка'!J14</f>
        <v>0</v>
      </c>
      <c r="K9" s="43">
        <f>'т.2910 выгрузка'!K14</f>
        <v>0</v>
      </c>
      <c r="L9" s="43">
        <f>'т.2910 выгрузка'!L14</f>
        <v>0</v>
      </c>
      <c r="M9" s="43">
        <f>'т.2910 выгрузка'!M14</f>
        <v>0</v>
      </c>
      <c r="N9" s="43">
        <f>'т.2910 выгрузка'!N14</f>
        <v>0</v>
      </c>
      <c r="O9" s="43">
        <f>'т.2910 выгрузка'!O14</f>
        <v>0</v>
      </c>
      <c r="P9" s="43">
        <f>'т.2910 выгрузка'!P14</f>
        <v>0</v>
      </c>
      <c r="Q9" s="43">
        <f>'т.2910 выгрузка'!Q14</f>
        <v>0</v>
      </c>
      <c r="R9" s="43">
        <f>'т.2910 выгрузка'!R14</f>
        <v>0</v>
      </c>
      <c r="S9" s="43">
        <f>'т.2910 выгрузка'!S14</f>
        <v>0</v>
      </c>
      <c r="T9" s="127">
        <f t="shared" si="2"/>
        <v>0</v>
      </c>
      <c r="U9" s="126">
        <f t="shared" si="0"/>
        <v>0</v>
      </c>
      <c r="V9" s="125">
        <f t="shared" si="1"/>
        <v>0</v>
      </c>
    </row>
    <row r="10" spans="1:22" ht="25.5">
      <c r="A10" s="113" t="s">
        <v>1163</v>
      </c>
      <c r="B10" s="67" t="s">
        <v>983</v>
      </c>
      <c r="C10" s="110" t="s">
        <v>502</v>
      </c>
      <c r="D10" s="43">
        <f>'т.2910 выгрузка'!D15</f>
        <v>0</v>
      </c>
      <c r="E10" s="43">
        <f>'т.2910 выгрузка'!E15</f>
        <v>0</v>
      </c>
      <c r="F10" s="43">
        <f>'т.2910 выгрузка'!F15</f>
        <v>0</v>
      </c>
      <c r="G10" s="43">
        <f>'т.2910 выгрузка'!G15</f>
        <v>0</v>
      </c>
      <c r="H10" s="43">
        <f>'т.2910 выгрузка'!H15</f>
        <v>0</v>
      </c>
      <c r="I10" s="43">
        <f>'т.2910 выгрузка'!I15</f>
        <v>0</v>
      </c>
      <c r="J10" s="43">
        <f>'т.2910 выгрузка'!J15</f>
        <v>0</v>
      </c>
      <c r="K10" s="43">
        <f>'т.2910 выгрузка'!K15</f>
        <v>0</v>
      </c>
      <c r="L10" s="43">
        <f>'т.2910 выгрузка'!L15</f>
        <v>0</v>
      </c>
      <c r="M10" s="43">
        <f>'т.2910 выгрузка'!M15</f>
        <v>0</v>
      </c>
      <c r="N10" s="43">
        <f>'т.2910 выгрузка'!N15</f>
        <v>0</v>
      </c>
      <c r="O10" s="43">
        <f>'т.2910 выгрузка'!O15</f>
        <v>0</v>
      </c>
      <c r="P10" s="43">
        <f>'т.2910 выгрузка'!P15</f>
        <v>0</v>
      </c>
      <c r="Q10" s="43">
        <f>'т.2910 выгрузка'!Q15</f>
        <v>0</v>
      </c>
      <c r="R10" s="43">
        <f>'т.2910 выгрузка'!R15</f>
        <v>0</v>
      </c>
      <c r="S10" s="43">
        <f>'т.2910 выгрузка'!S15</f>
        <v>0</v>
      </c>
      <c r="T10" s="127">
        <f t="shared" si="2"/>
        <v>0</v>
      </c>
      <c r="U10" s="126">
        <f t="shared" si="0"/>
        <v>0</v>
      </c>
      <c r="V10" s="125">
        <f t="shared" si="1"/>
        <v>0</v>
      </c>
    </row>
    <row r="11" spans="1:22">
      <c r="A11" s="113" t="s">
        <v>1164</v>
      </c>
      <c r="B11" s="67" t="s">
        <v>979</v>
      </c>
      <c r="C11" s="110" t="s">
        <v>505</v>
      </c>
      <c r="D11" s="43">
        <f>'т.2910 выгрузка'!D16</f>
        <v>0</v>
      </c>
      <c r="E11" s="43">
        <f>'т.2910 выгрузка'!E16</f>
        <v>0</v>
      </c>
      <c r="F11" s="43">
        <f>'т.2910 выгрузка'!F16</f>
        <v>0</v>
      </c>
      <c r="G11" s="43">
        <f>'т.2910 выгрузка'!G16</f>
        <v>0</v>
      </c>
      <c r="H11" s="43">
        <f>'т.2910 выгрузка'!H16</f>
        <v>0</v>
      </c>
      <c r="I11" s="43">
        <f>'т.2910 выгрузка'!I16</f>
        <v>0</v>
      </c>
      <c r="J11" s="43">
        <f>'т.2910 выгрузка'!J16</f>
        <v>0</v>
      </c>
      <c r="K11" s="43">
        <f>'т.2910 выгрузка'!K16</f>
        <v>0</v>
      </c>
      <c r="L11" s="43">
        <f>'т.2910 выгрузка'!L16</f>
        <v>0</v>
      </c>
      <c r="M11" s="43">
        <f>'т.2910 выгрузка'!M16</f>
        <v>0</v>
      </c>
      <c r="N11" s="43">
        <f>'т.2910 выгрузка'!N16</f>
        <v>0</v>
      </c>
      <c r="O11" s="43">
        <f>'т.2910 выгрузка'!O16</f>
        <v>0</v>
      </c>
      <c r="P11" s="43">
        <f>'т.2910 выгрузка'!P16</f>
        <v>0</v>
      </c>
      <c r="Q11" s="43">
        <f>'т.2910 выгрузка'!Q16</f>
        <v>0</v>
      </c>
      <c r="R11" s="43">
        <f>'т.2910 выгрузка'!R16</f>
        <v>0</v>
      </c>
      <c r="S11" s="43">
        <f>'т.2910 выгрузка'!S16</f>
        <v>0</v>
      </c>
      <c r="T11" s="127">
        <f t="shared" si="2"/>
        <v>0</v>
      </c>
      <c r="U11" s="126">
        <f t="shared" si="0"/>
        <v>0</v>
      </c>
      <c r="V11" s="125">
        <f t="shared" si="1"/>
        <v>0</v>
      </c>
    </row>
    <row r="12" spans="1:22">
      <c r="A12" s="113" t="s">
        <v>1165</v>
      </c>
      <c r="B12" s="67" t="s">
        <v>972</v>
      </c>
      <c r="C12" s="110" t="s">
        <v>1166</v>
      </c>
      <c r="D12" s="43">
        <f>'т.2910 выгрузка'!D17</f>
        <v>0</v>
      </c>
      <c r="E12" s="43">
        <f>'т.2910 выгрузка'!E17</f>
        <v>0</v>
      </c>
      <c r="F12" s="43">
        <f>'т.2910 выгрузка'!F17</f>
        <v>0</v>
      </c>
      <c r="G12" s="43">
        <f>'т.2910 выгрузка'!G17</f>
        <v>0</v>
      </c>
      <c r="H12" s="43">
        <f>'т.2910 выгрузка'!H17</f>
        <v>0</v>
      </c>
      <c r="I12" s="43">
        <f>'т.2910 выгрузка'!I17</f>
        <v>0</v>
      </c>
      <c r="J12" s="43">
        <f>'т.2910 выгрузка'!J17</f>
        <v>0</v>
      </c>
      <c r="K12" s="43">
        <f>'т.2910 выгрузка'!K17</f>
        <v>0</v>
      </c>
      <c r="L12" s="43">
        <f>'т.2910 выгрузка'!L17</f>
        <v>0</v>
      </c>
      <c r="M12" s="43">
        <f>'т.2910 выгрузка'!M17</f>
        <v>0</v>
      </c>
      <c r="N12" s="43">
        <f>'т.2910 выгрузка'!N17</f>
        <v>0</v>
      </c>
      <c r="O12" s="43">
        <f>'т.2910 выгрузка'!O17</f>
        <v>0</v>
      </c>
      <c r="P12" s="43">
        <f>'т.2910 выгрузка'!P17</f>
        <v>0</v>
      </c>
      <c r="Q12" s="43">
        <f>'т.2910 выгрузка'!Q17</f>
        <v>0</v>
      </c>
      <c r="R12" s="43">
        <f>'т.2910 выгрузка'!R17</f>
        <v>0</v>
      </c>
      <c r="S12" s="43">
        <f>'т.2910 выгрузка'!S17</f>
        <v>0</v>
      </c>
      <c r="T12" s="127">
        <f t="shared" si="2"/>
        <v>0</v>
      </c>
      <c r="U12" s="126">
        <f t="shared" si="0"/>
        <v>0</v>
      </c>
      <c r="V12" s="125">
        <f t="shared" si="1"/>
        <v>0</v>
      </c>
    </row>
    <row r="14" spans="1:22">
      <c r="A14" s="124" t="s">
        <v>1203</v>
      </c>
    </row>
    <row r="15" spans="1:22" ht="25.5">
      <c r="A15" s="66" t="s">
        <v>1157</v>
      </c>
      <c r="B15" s="66" t="s">
        <v>1193</v>
      </c>
      <c r="C15" s="111" t="s">
        <v>1158</v>
      </c>
      <c r="D15" s="42">
        <f>'т.2911 выгрузка'!D11</f>
        <v>0</v>
      </c>
      <c r="E15" s="42">
        <f>'т.2911 выгрузка'!E11</f>
        <v>0</v>
      </c>
      <c r="F15" s="42">
        <f>'т.2911 выгрузка'!F11</f>
        <v>0</v>
      </c>
      <c r="G15" s="42">
        <f>'т.2911 выгрузка'!G11</f>
        <v>0</v>
      </c>
      <c r="H15" s="42">
        <f>'т.2911 выгрузка'!H11</f>
        <v>0</v>
      </c>
      <c r="I15" s="42">
        <f>'т.2911 выгрузка'!I11</f>
        <v>0</v>
      </c>
      <c r="J15" s="42">
        <f>'т.2911 выгрузка'!J11</f>
        <v>0</v>
      </c>
      <c r="K15" s="42">
        <f>'т.2911 выгрузка'!K11</f>
        <v>0</v>
      </c>
      <c r="L15" s="42">
        <f>'т.2911 выгрузка'!L11</f>
        <v>0</v>
      </c>
      <c r="M15" s="42">
        <f>'т.2911 выгрузка'!M11</f>
        <v>0</v>
      </c>
      <c r="N15" s="42">
        <f>'т.2911 выгрузка'!N11</f>
        <v>0</v>
      </c>
      <c r="O15" s="42">
        <f>'т.2911 выгрузка'!O11</f>
        <v>0</v>
      </c>
      <c r="P15" s="42">
        <f>'т.2911 выгрузка'!P11</f>
        <v>0</v>
      </c>
      <c r="Q15" s="42">
        <f>'т.2911 выгрузка'!Q11</f>
        <v>0</v>
      </c>
      <c r="R15" s="42">
        <f>'т.2911 выгрузка'!R11</f>
        <v>0</v>
      </c>
      <c r="S15" s="42">
        <f>'т.2911 выгрузка'!S11</f>
        <v>0</v>
      </c>
      <c r="T15" s="127">
        <f t="shared" ref="T15" si="3">SUM(D15:S15)</f>
        <v>0</v>
      </c>
      <c r="U15" s="126">
        <f>T15-F26</f>
        <v>0</v>
      </c>
      <c r="V15" s="125">
        <f>D15+E15-G26</f>
        <v>0</v>
      </c>
    </row>
    <row r="16" spans="1:22">
      <c r="A16" s="66" t="s">
        <v>1159</v>
      </c>
      <c r="B16" s="66" t="s">
        <v>1194</v>
      </c>
      <c r="C16" s="109" t="s">
        <v>1195</v>
      </c>
      <c r="D16" s="42">
        <f>'т.2911 выгрузка'!D12</f>
        <v>0</v>
      </c>
      <c r="E16" s="42">
        <f>'т.2911 выгрузка'!E12</f>
        <v>0</v>
      </c>
      <c r="F16" s="42">
        <f>'т.2911 выгрузка'!F12</f>
        <v>0</v>
      </c>
      <c r="G16" s="42">
        <f>'т.2911 выгрузка'!G12</f>
        <v>0</v>
      </c>
      <c r="H16" s="42">
        <f>'т.2911 выгрузка'!H12</f>
        <v>0</v>
      </c>
      <c r="I16" s="42">
        <f>'т.2911 выгрузка'!I12</f>
        <v>0</v>
      </c>
      <c r="J16" s="42">
        <f>'т.2911 выгрузка'!J12</f>
        <v>0</v>
      </c>
      <c r="K16" s="42">
        <f>'т.2911 выгрузка'!K12</f>
        <v>0</v>
      </c>
      <c r="L16" s="42">
        <f>'т.2911 выгрузка'!L12</f>
        <v>0</v>
      </c>
      <c r="M16" s="42">
        <f>'т.2911 выгрузка'!M12</f>
        <v>0</v>
      </c>
      <c r="N16" s="42">
        <f>'т.2911 выгрузка'!N12</f>
        <v>0</v>
      </c>
      <c r="O16" s="42">
        <f>'т.2911 выгрузка'!O12</f>
        <v>0</v>
      </c>
      <c r="P16" s="42">
        <f>'т.2911 выгрузка'!P12</f>
        <v>0</v>
      </c>
      <c r="Q16" s="42">
        <f>'т.2911 выгрузка'!Q12</f>
        <v>0</v>
      </c>
      <c r="R16" s="42">
        <f>'т.2911 выгрузка'!R12</f>
        <v>0</v>
      </c>
      <c r="S16" s="42">
        <f>'т.2911 выгрузка'!S12</f>
        <v>0</v>
      </c>
      <c r="T16" s="127">
        <f t="shared" ref="T16:T21" si="4">SUM(D16:S16)</f>
        <v>0</v>
      </c>
      <c r="U16" s="126">
        <f t="shared" ref="U16:U21" si="5">T16-F27</f>
        <v>0</v>
      </c>
      <c r="V16" s="125">
        <f t="shared" ref="V16:V21" si="6">D16+E16-G27</f>
        <v>0</v>
      </c>
    </row>
    <row r="17" spans="1:22">
      <c r="A17" s="66" t="s">
        <v>1161</v>
      </c>
      <c r="B17" s="66" t="s">
        <v>1196</v>
      </c>
      <c r="C17" s="109" t="s">
        <v>394</v>
      </c>
      <c r="D17" s="42">
        <f>'т.2911 выгрузка'!D13</f>
        <v>0</v>
      </c>
      <c r="E17" s="42">
        <f>'т.2911 выгрузка'!E13</f>
        <v>0</v>
      </c>
      <c r="F17" s="42">
        <f>'т.2911 выгрузка'!F13</f>
        <v>0</v>
      </c>
      <c r="G17" s="42">
        <f>'т.2911 выгрузка'!G13</f>
        <v>0</v>
      </c>
      <c r="H17" s="42">
        <f>'т.2911 выгрузка'!H13</f>
        <v>0</v>
      </c>
      <c r="I17" s="42">
        <f>'т.2911 выгрузка'!I13</f>
        <v>0</v>
      </c>
      <c r="J17" s="42">
        <f>'т.2911 выгрузка'!J13</f>
        <v>0</v>
      </c>
      <c r="K17" s="42">
        <f>'т.2911 выгрузка'!K13</f>
        <v>0</v>
      </c>
      <c r="L17" s="42">
        <f>'т.2911 выгрузка'!L13</f>
        <v>0</v>
      </c>
      <c r="M17" s="42">
        <f>'т.2911 выгрузка'!M13</f>
        <v>0</v>
      </c>
      <c r="N17" s="42">
        <f>'т.2911 выгрузка'!N13</f>
        <v>0</v>
      </c>
      <c r="O17" s="42">
        <f>'т.2911 выгрузка'!O13</f>
        <v>0</v>
      </c>
      <c r="P17" s="42">
        <f>'т.2911 выгрузка'!P13</f>
        <v>0</v>
      </c>
      <c r="Q17" s="42">
        <f>'т.2911 выгрузка'!Q13</f>
        <v>0</v>
      </c>
      <c r="R17" s="42">
        <f>'т.2911 выгрузка'!R13</f>
        <v>0</v>
      </c>
      <c r="S17" s="42">
        <f>'т.2911 выгрузка'!S13</f>
        <v>0</v>
      </c>
      <c r="T17" s="127">
        <f t="shared" si="4"/>
        <v>0</v>
      </c>
      <c r="U17" s="126">
        <f t="shared" si="5"/>
        <v>0</v>
      </c>
      <c r="V17" s="125">
        <f t="shared" si="6"/>
        <v>0</v>
      </c>
    </row>
    <row r="18" spans="1:22">
      <c r="A18" s="66" t="s">
        <v>1162</v>
      </c>
      <c r="B18" s="66" t="s">
        <v>1197</v>
      </c>
      <c r="C18" s="109" t="s">
        <v>499</v>
      </c>
      <c r="D18" s="42">
        <f>'т.2911 выгрузка'!D14</f>
        <v>0</v>
      </c>
      <c r="E18" s="42">
        <f>'т.2911 выгрузка'!E14</f>
        <v>0</v>
      </c>
      <c r="F18" s="42">
        <f>'т.2911 выгрузка'!F14</f>
        <v>0</v>
      </c>
      <c r="G18" s="42">
        <f>'т.2911 выгрузка'!G14</f>
        <v>0</v>
      </c>
      <c r="H18" s="42">
        <f>'т.2911 выгрузка'!H14</f>
        <v>0</v>
      </c>
      <c r="I18" s="42">
        <f>'т.2911 выгрузка'!I14</f>
        <v>0</v>
      </c>
      <c r="J18" s="42">
        <f>'т.2911 выгрузка'!J14</f>
        <v>0</v>
      </c>
      <c r="K18" s="42">
        <f>'т.2911 выгрузка'!K14</f>
        <v>0</v>
      </c>
      <c r="L18" s="42">
        <f>'т.2911 выгрузка'!L14</f>
        <v>0</v>
      </c>
      <c r="M18" s="42">
        <f>'т.2911 выгрузка'!M14</f>
        <v>0</v>
      </c>
      <c r="N18" s="42">
        <f>'т.2911 выгрузка'!N14</f>
        <v>0</v>
      </c>
      <c r="O18" s="42">
        <f>'т.2911 выгрузка'!O14</f>
        <v>0</v>
      </c>
      <c r="P18" s="42">
        <f>'т.2911 выгрузка'!P14</f>
        <v>0</v>
      </c>
      <c r="Q18" s="42">
        <f>'т.2911 выгрузка'!Q14</f>
        <v>0</v>
      </c>
      <c r="R18" s="42">
        <f>'т.2911 выгрузка'!R14</f>
        <v>0</v>
      </c>
      <c r="S18" s="42">
        <f>'т.2911 выгрузка'!S14</f>
        <v>0</v>
      </c>
      <c r="T18" s="127">
        <f t="shared" si="4"/>
        <v>0</v>
      </c>
      <c r="U18" s="126">
        <f t="shared" si="5"/>
        <v>0</v>
      </c>
      <c r="V18" s="125">
        <f t="shared" si="6"/>
        <v>0</v>
      </c>
    </row>
    <row r="19" spans="1:22" ht="12.75" customHeight="1">
      <c r="A19" s="66" t="s">
        <v>1163</v>
      </c>
      <c r="B19" s="66" t="s">
        <v>1198</v>
      </c>
      <c r="C19" s="109" t="s">
        <v>502</v>
      </c>
      <c r="D19" s="42">
        <f>'т.2911 выгрузка'!D15</f>
        <v>0</v>
      </c>
      <c r="E19" s="42">
        <f>'т.2911 выгрузка'!E15</f>
        <v>0</v>
      </c>
      <c r="F19" s="42">
        <f>'т.2911 выгрузка'!F15</f>
        <v>0</v>
      </c>
      <c r="G19" s="42">
        <f>'т.2911 выгрузка'!G15</f>
        <v>0</v>
      </c>
      <c r="H19" s="42">
        <f>'т.2911 выгрузка'!H15</f>
        <v>0</v>
      </c>
      <c r="I19" s="42">
        <f>'т.2911 выгрузка'!I15</f>
        <v>0</v>
      </c>
      <c r="J19" s="42">
        <f>'т.2911 выгрузка'!J15</f>
        <v>0</v>
      </c>
      <c r="K19" s="42">
        <f>'т.2911 выгрузка'!K15</f>
        <v>0</v>
      </c>
      <c r="L19" s="42">
        <f>'т.2911 выгрузка'!L15</f>
        <v>0</v>
      </c>
      <c r="M19" s="42">
        <f>'т.2911 выгрузка'!M15</f>
        <v>0</v>
      </c>
      <c r="N19" s="42">
        <f>'т.2911 выгрузка'!N15</f>
        <v>0</v>
      </c>
      <c r="O19" s="42">
        <f>'т.2911 выгрузка'!O15</f>
        <v>0</v>
      </c>
      <c r="P19" s="42">
        <f>'т.2911 выгрузка'!P15</f>
        <v>0</v>
      </c>
      <c r="Q19" s="42">
        <f>'т.2911 выгрузка'!Q15</f>
        <v>0</v>
      </c>
      <c r="R19" s="42">
        <f>'т.2911 выгрузка'!R15</f>
        <v>0</v>
      </c>
      <c r="S19" s="42">
        <f>'т.2911 выгрузка'!S15</f>
        <v>0</v>
      </c>
      <c r="T19" s="127">
        <f t="shared" si="4"/>
        <v>0</v>
      </c>
      <c r="U19" s="126">
        <f t="shared" si="5"/>
        <v>0</v>
      </c>
      <c r="V19" s="125">
        <f t="shared" si="6"/>
        <v>0</v>
      </c>
    </row>
    <row r="20" spans="1:22">
      <c r="A20" s="66" t="s">
        <v>1164</v>
      </c>
      <c r="B20" s="66" t="s">
        <v>1199</v>
      </c>
      <c r="C20" s="109" t="s">
        <v>505</v>
      </c>
      <c r="D20" s="43">
        <f>'т.2911 выгрузка'!D16</f>
        <v>0</v>
      </c>
      <c r="E20" s="43">
        <f>'т.2911 выгрузка'!E16</f>
        <v>0</v>
      </c>
      <c r="F20" s="43">
        <f>'т.2911 выгрузка'!F16</f>
        <v>0</v>
      </c>
      <c r="G20" s="43">
        <f>'т.2911 выгрузка'!G16</f>
        <v>0</v>
      </c>
      <c r="H20" s="43">
        <f>'т.2911 выгрузка'!H16</f>
        <v>0</v>
      </c>
      <c r="I20" s="43">
        <f>'т.2911 выгрузка'!I16</f>
        <v>0</v>
      </c>
      <c r="J20" s="43">
        <f>'т.2911 выгрузка'!J16</f>
        <v>0</v>
      </c>
      <c r="K20" s="43">
        <f>'т.2911 выгрузка'!K16</f>
        <v>0</v>
      </c>
      <c r="L20" s="43">
        <f>'т.2911 выгрузка'!L16</f>
        <v>0</v>
      </c>
      <c r="M20" s="43">
        <f>'т.2911 выгрузка'!M16</f>
        <v>0</v>
      </c>
      <c r="N20" s="43">
        <f>'т.2911 выгрузка'!N16</f>
        <v>0</v>
      </c>
      <c r="O20" s="43">
        <f>'т.2911 выгрузка'!O16</f>
        <v>0</v>
      </c>
      <c r="P20" s="43">
        <f>'т.2911 выгрузка'!P16</f>
        <v>0</v>
      </c>
      <c r="Q20" s="43">
        <f>'т.2911 выгрузка'!Q16</f>
        <v>0</v>
      </c>
      <c r="R20" s="43">
        <f>'т.2911 выгрузка'!R16</f>
        <v>0</v>
      </c>
      <c r="S20" s="43">
        <f>'т.2911 выгрузка'!S16</f>
        <v>0</v>
      </c>
      <c r="T20" s="127">
        <f t="shared" si="4"/>
        <v>0</v>
      </c>
      <c r="U20" s="126">
        <f t="shared" si="5"/>
        <v>0</v>
      </c>
      <c r="V20" s="125">
        <f t="shared" si="6"/>
        <v>0</v>
      </c>
    </row>
    <row r="21" spans="1:22">
      <c r="A21" s="67" t="s">
        <v>1165</v>
      </c>
      <c r="B21" s="67" t="s">
        <v>1200</v>
      </c>
      <c r="C21" s="110" t="s">
        <v>1166</v>
      </c>
      <c r="D21" s="43">
        <f>'т.2911 выгрузка'!D17</f>
        <v>0</v>
      </c>
      <c r="E21" s="43">
        <f>'т.2911 выгрузка'!E17</f>
        <v>0</v>
      </c>
      <c r="F21" s="43">
        <f>'т.2911 выгрузка'!F17</f>
        <v>0</v>
      </c>
      <c r="G21" s="43">
        <f>'т.2911 выгрузка'!G17</f>
        <v>0</v>
      </c>
      <c r="H21" s="43">
        <f>'т.2911 выгрузка'!H17</f>
        <v>0</v>
      </c>
      <c r="I21" s="43">
        <f>'т.2911 выгрузка'!I17</f>
        <v>0</v>
      </c>
      <c r="J21" s="43">
        <f>'т.2911 выгрузка'!J17</f>
        <v>0</v>
      </c>
      <c r="K21" s="43">
        <f>'т.2911 выгрузка'!K17</f>
        <v>0</v>
      </c>
      <c r="L21" s="43">
        <f>'т.2911 выгрузка'!L17</f>
        <v>0</v>
      </c>
      <c r="M21" s="43">
        <f>'т.2911 выгрузка'!M17</f>
        <v>0</v>
      </c>
      <c r="N21" s="43">
        <f>'т.2911 выгрузка'!N17</f>
        <v>0</v>
      </c>
      <c r="O21" s="43">
        <f>'т.2911 выгрузка'!O17</f>
        <v>0</v>
      </c>
      <c r="P21" s="43">
        <f>'т.2911 выгрузка'!P17</f>
        <v>0</v>
      </c>
      <c r="Q21" s="43">
        <f>'т.2911 выгрузка'!Q17</f>
        <v>0</v>
      </c>
      <c r="R21" s="43">
        <f>'т.2911 выгрузка'!R17</f>
        <v>0</v>
      </c>
      <c r="S21" s="43">
        <f>'т.2911 выгрузка'!S17</f>
        <v>0</v>
      </c>
      <c r="T21" s="127">
        <f t="shared" si="4"/>
        <v>0</v>
      </c>
      <c r="U21" s="126">
        <f t="shared" si="5"/>
        <v>0</v>
      </c>
      <c r="V21" s="125">
        <f t="shared" si="6"/>
        <v>0</v>
      </c>
    </row>
    <row r="22" spans="1:22">
      <c r="A22" s="131"/>
      <c r="B22" s="131"/>
      <c r="C22" s="132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</row>
    <row r="24" spans="1:22">
      <c r="A24" s="194" t="s">
        <v>1169</v>
      </c>
      <c r="B24" s="194" t="s">
        <v>1168</v>
      </c>
      <c r="C24" s="194" t="s">
        <v>1099</v>
      </c>
      <c r="D24" s="194" t="s">
        <v>1167</v>
      </c>
      <c r="E24" s="194"/>
      <c r="F24" s="194" t="s">
        <v>3</v>
      </c>
      <c r="G24" s="194"/>
    </row>
    <row r="25" spans="1:22">
      <c r="A25" s="194"/>
      <c r="B25" s="194"/>
      <c r="C25" s="194"/>
      <c r="D25" s="115" t="s">
        <v>1109</v>
      </c>
      <c r="E25" s="87" t="s">
        <v>1110</v>
      </c>
      <c r="F25" s="115" t="s">
        <v>1109</v>
      </c>
      <c r="G25" s="87" t="s">
        <v>1110</v>
      </c>
    </row>
    <row r="26" spans="1:22" ht="25.5">
      <c r="A26" s="67" t="s">
        <v>1157</v>
      </c>
      <c r="B26" s="67" t="s">
        <v>1061</v>
      </c>
      <c r="C26" s="114" t="s">
        <v>1158</v>
      </c>
      <c r="D26" s="43">
        <f>'т.2000 выгрузка '!D52</f>
        <v>0</v>
      </c>
      <c r="E26" s="43">
        <f>'т.2020 выгрузка'!D52</f>
        <v>0</v>
      </c>
      <c r="F26" s="43">
        <f>'т.2000 выгрузка '!H52</f>
        <v>0</v>
      </c>
      <c r="G26" s="43">
        <f>'т.2020 выгрузка'!J52</f>
        <v>0</v>
      </c>
    </row>
    <row r="27" spans="1:22" ht="25.5">
      <c r="A27" s="113" t="s">
        <v>1159</v>
      </c>
      <c r="B27" s="67" t="s">
        <v>1059</v>
      </c>
      <c r="C27" s="110" t="s">
        <v>1160</v>
      </c>
      <c r="D27" s="43">
        <f>'т.2000 выгрузка '!D124</f>
        <v>0</v>
      </c>
      <c r="E27" s="43">
        <f>'т.2020 выгрузка'!D124</f>
        <v>0</v>
      </c>
      <c r="F27" s="43">
        <f>'т.2000 выгрузка '!H124</f>
        <v>0</v>
      </c>
      <c r="G27" s="43">
        <f>'т.2020 выгрузка'!J124</f>
        <v>0</v>
      </c>
    </row>
    <row r="28" spans="1:22" ht="25.5">
      <c r="A28" s="113" t="s">
        <v>1161</v>
      </c>
      <c r="B28" s="67" t="s">
        <v>1004</v>
      </c>
      <c r="C28" s="110" t="s">
        <v>394</v>
      </c>
      <c r="D28" s="43">
        <f>'т.2000 выгрузка '!D135</f>
        <v>0</v>
      </c>
      <c r="E28" s="43">
        <f>'т.2020 выгрузка'!D135</f>
        <v>0</v>
      </c>
      <c r="F28" s="43">
        <f>'т.2000 выгрузка '!H135</f>
        <v>0</v>
      </c>
      <c r="G28" s="43">
        <f>'т.2020 выгрузка'!J135</f>
        <v>0</v>
      </c>
    </row>
    <row r="29" spans="1:22" ht="25.5">
      <c r="A29" s="113" t="s">
        <v>1162</v>
      </c>
      <c r="B29" s="67" t="s">
        <v>1001</v>
      </c>
      <c r="C29" s="110" t="s">
        <v>499</v>
      </c>
      <c r="D29" s="43">
        <f>'т.2000 выгрузка '!D170</f>
        <v>0</v>
      </c>
      <c r="E29" s="43">
        <f>'т.2020 выгрузка'!D170</f>
        <v>0</v>
      </c>
      <c r="F29" s="43">
        <f>'т.2000 выгрузка '!H170</f>
        <v>0</v>
      </c>
      <c r="G29" s="43">
        <f>'т.2020 выгрузка'!J170</f>
        <v>0</v>
      </c>
    </row>
    <row r="30" spans="1:22" ht="25.5">
      <c r="A30" s="113" t="s">
        <v>1163</v>
      </c>
      <c r="B30" s="67" t="s">
        <v>983</v>
      </c>
      <c r="C30" s="110" t="s">
        <v>502</v>
      </c>
      <c r="D30" s="43">
        <f>'т.2000 выгрузка '!D171</f>
        <v>0</v>
      </c>
      <c r="E30" s="43">
        <f>'т.2020 выгрузка'!D171</f>
        <v>0</v>
      </c>
      <c r="F30" s="43">
        <f>'т.2000 выгрузка '!H171</f>
        <v>0</v>
      </c>
      <c r="G30" s="43">
        <f>'т.2020 выгрузка'!J171</f>
        <v>0</v>
      </c>
    </row>
    <row r="31" spans="1:22">
      <c r="A31" s="113" t="s">
        <v>1164</v>
      </c>
      <c r="B31" s="67" t="s">
        <v>979</v>
      </c>
      <c r="C31" s="110" t="s">
        <v>505</v>
      </c>
      <c r="D31" s="43">
        <f>'т.2000 выгрузка '!D172</f>
        <v>0</v>
      </c>
      <c r="E31" s="43">
        <f>'т.2020 выгрузка'!D172</f>
        <v>0</v>
      </c>
      <c r="F31" s="43">
        <f>'т.2000 выгрузка '!H172</f>
        <v>0</v>
      </c>
      <c r="G31" s="43">
        <f>'т.2020 выгрузка'!J172</f>
        <v>0</v>
      </c>
    </row>
    <row r="32" spans="1:22">
      <c r="A32" s="113" t="s">
        <v>1165</v>
      </c>
      <c r="B32" s="67" t="s">
        <v>972</v>
      </c>
      <c r="C32" s="110" t="s">
        <v>1166</v>
      </c>
      <c r="D32" s="43">
        <f>'т.2000 выгрузка '!D173</f>
        <v>0</v>
      </c>
      <c r="E32" s="43">
        <f>'т.2020 выгрузка'!D173</f>
        <v>0</v>
      </c>
      <c r="F32" s="43">
        <f>'т.2000 выгрузка '!H173</f>
        <v>0</v>
      </c>
      <c r="G32" s="43">
        <f>'т.2020 выгрузка'!J173</f>
        <v>0</v>
      </c>
    </row>
  </sheetData>
  <mergeCells count="9">
    <mergeCell ref="U4:U5"/>
    <mergeCell ref="V4:V5"/>
    <mergeCell ref="U3:V3"/>
    <mergeCell ref="T4:T5"/>
    <mergeCell ref="D24:E24"/>
    <mergeCell ref="C24:C25"/>
    <mergeCell ref="B24:B25"/>
    <mergeCell ref="A24:A25"/>
    <mergeCell ref="F24:G24"/>
  </mergeCells>
  <conditionalFormatting sqref="U6:U12 U15:U21">
    <cfRule type="cellIs" dxfId="23" priority="2" operator="notEqual">
      <formula>D26</formula>
    </cfRule>
  </conditionalFormatting>
  <conditionalFormatting sqref="V6:V12 V15:V21">
    <cfRule type="cellIs" dxfId="22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E150"/>
  <sheetViews>
    <sheetView topLeftCell="A3" workbookViewId="0"/>
  </sheetViews>
  <sheetFormatPr defaultRowHeight="12.75"/>
  <cols>
    <col min="1" max="1" width="34.7109375" customWidth="1"/>
    <col min="2" max="2" width="8.7109375" customWidth="1"/>
    <col min="3" max="26" width="11.7109375" customWidth="1"/>
    <col min="27" max="27" width="9.140625" customWidth="1"/>
  </cols>
  <sheetData>
    <row r="1" spans="1:57" ht="15.75">
      <c r="A1" s="5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57">
      <c r="A2" s="1" t="s">
        <v>1081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D2" t="s">
        <v>1252</v>
      </c>
    </row>
    <row r="3" spans="1:5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5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5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5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57">
      <c r="A7" s="205" t="s">
        <v>1080</v>
      </c>
      <c r="B7" s="205" t="s">
        <v>1079</v>
      </c>
      <c r="C7" s="238" t="s">
        <v>1078</v>
      </c>
      <c r="D7" s="239"/>
      <c r="E7" s="239"/>
      <c r="F7" s="240"/>
      <c r="G7" s="241" t="s">
        <v>1077</v>
      </c>
      <c r="H7" s="241"/>
      <c r="I7" s="241"/>
      <c r="J7" s="241"/>
      <c r="K7" s="241" t="s">
        <v>1076</v>
      </c>
      <c r="L7" s="241"/>
      <c r="M7" s="241"/>
      <c r="N7" s="241"/>
      <c r="O7" s="235" t="s">
        <v>1075</v>
      </c>
      <c r="P7" s="235"/>
      <c r="Q7" s="235"/>
      <c r="R7" s="235"/>
      <c r="S7" s="205" t="s">
        <v>1074</v>
      </c>
      <c r="T7" s="205"/>
      <c r="U7" s="205"/>
      <c r="V7" s="205"/>
      <c r="W7" s="205" t="s">
        <v>1073</v>
      </c>
      <c r="X7" s="205"/>
      <c r="Y7" s="205"/>
      <c r="Z7" s="205"/>
      <c r="AA7" s="205" t="s">
        <v>1072</v>
      </c>
      <c r="AB7" s="205" t="s">
        <v>1071</v>
      </c>
      <c r="AD7" s="205" t="s">
        <v>1080</v>
      </c>
      <c r="AE7" s="205" t="s">
        <v>1079</v>
      </c>
      <c r="AF7" s="238" t="s">
        <v>1078</v>
      </c>
      <c r="AG7" s="239"/>
      <c r="AH7" s="239"/>
      <c r="AI7" s="240"/>
      <c r="AJ7" s="241" t="s">
        <v>1077</v>
      </c>
      <c r="AK7" s="241"/>
      <c r="AL7" s="241"/>
      <c r="AM7" s="241"/>
      <c r="AN7" s="241" t="s">
        <v>1076</v>
      </c>
      <c r="AO7" s="241"/>
      <c r="AP7" s="241"/>
      <c r="AQ7" s="241"/>
      <c r="AR7" s="235" t="s">
        <v>1075</v>
      </c>
      <c r="AS7" s="235"/>
      <c r="AT7" s="235"/>
      <c r="AU7" s="235"/>
      <c r="AV7" s="205" t="s">
        <v>1074</v>
      </c>
      <c r="AW7" s="205"/>
      <c r="AX7" s="205"/>
      <c r="AY7" s="205"/>
      <c r="AZ7" s="205" t="s">
        <v>1073</v>
      </c>
      <c r="BA7" s="205"/>
      <c r="BB7" s="205"/>
      <c r="BC7" s="205"/>
      <c r="BD7" s="205" t="s">
        <v>1072</v>
      </c>
      <c r="BE7" s="205" t="s">
        <v>1071</v>
      </c>
    </row>
    <row r="8" spans="1:57">
      <c r="A8" s="205"/>
      <c r="B8" s="205"/>
      <c r="C8" s="236" t="s">
        <v>5</v>
      </c>
      <c r="D8" s="237" t="s">
        <v>1070</v>
      </c>
      <c r="E8" s="237"/>
      <c r="F8" s="237"/>
      <c r="G8" s="236" t="s">
        <v>5</v>
      </c>
      <c r="H8" s="237" t="s">
        <v>1070</v>
      </c>
      <c r="I8" s="237"/>
      <c r="J8" s="237"/>
      <c r="K8" s="236" t="s">
        <v>5</v>
      </c>
      <c r="L8" s="237" t="s">
        <v>1070</v>
      </c>
      <c r="M8" s="237"/>
      <c r="N8" s="237"/>
      <c r="O8" s="236" t="s">
        <v>5</v>
      </c>
      <c r="P8" s="237" t="s">
        <v>1070</v>
      </c>
      <c r="Q8" s="237"/>
      <c r="R8" s="237"/>
      <c r="S8" s="236" t="s">
        <v>5</v>
      </c>
      <c r="T8" s="237" t="s">
        <v>1070</v>
      </c>
      <c r="U8" s="237"/>
      <c r="V8" s="237"/>
      <c r="W8" s="236" t="s">
        <v>5</v>
      </c>
      <c r="X8" s="237" t="s">
        <v>1070</v>
      </c>
      <c r="Y8" s="237"/>
      <c r="Z8" s="237"/>
      <c r="AA8" s="205"/>
      <c r="AB8" s="205"/>
      <c r="AD8" s="205"/>
      <c r="AE8" s="205"/>
      <c r="AF8" s="236" t="s">
        <v>5</v>
      </c>
      <c r="AG8" s="237" t="s">
        <v>1070</v>
      </c>
      <c r="AH8" s="237"/>
      <c r="AI8" s="237"/>
      <c r="AJ8" s="236" t="s">
        <v>5</v>
      </c>
      <c r="AK8" s="237" t="s">
        <v>1070</v>
      </c>
      <c r="AL8" s="237"/>
      <c r="AM8" s="237"/>
      <c r="AN8" s="236" t="s">
        <v>5</v>
      </c>
      <c r="AO8" s="237" t="s">
        <v>1070</v>
      </c>
      <c r="AP8" s="237"/>
      <c r="AQ8" s="237"/>
      <c r="AR8" s="236" t="s">
        <v>5</v>
      </c>
      <c r="AS8" s="237" t="s">
        <v>1070</v>
      </c>
      <c r="AT8" s="237"/>
      <c r="AU8" s="237"/>
      <c r="AV8" s="236" t="s">
        <v>5</v>
      </c>
      <c r="AW8" s="237" t="s">
        <v>1070</v>
      </c>
      <c r="AX8" s="237"/>
      <c r="AY8" s="237"/>
      <c r="AZ8" s="236" t="s">
        <v>5</v>
      </c>
      <c r="BA8" s="237" t="s">
        <v>1070</v>
      </c>
      <c r="BB8" s="237"/>
      <c r="BC8" s="237"/>
      <c r="BD8" s="205"/>
      <c r="BE8" s="205"/>
    </row>
    <row r="9" spans="1:57" ht="48">
      <c r="A9" s="205"/>
      <c r="B9" s="205"/>
      <c r="C9" s="236"/>
      <c r="D9" s="48" t="s">
        <v>1065</v>
      </c>
      <c r="E9" s="48" t="s">
        <v>1064</v>
      </c>
      <c r="F9" s="48" t="s">
        <v>1063</v>
      </c>
      <c r="G9" s="236"/>
      <c r="H9" s="48" t="s">
        <v>1065</v>
      </c>
      <c r="I9" s="48" t="s">
        <v>1064</v>
      </c>
      <c r="J9" s="48" t="s">
        <v>1063</v>
      </c>
      <c r="K9" s="236"/>
      <c r="L9" s="48" t="s">
        <v>1065</v>
      </c>
      <c r="M9" s="48" t="s">
        <v>1069</v>
      </c>
      <c r="N9" s="48" t="s">
        <v>1063</v>
      </c>
      <c r="O9" s="236"/>
      <c r="P9" s="48" t="s">
        <v>1068</v>
      </c>
      <c r="Q9" s="48" t="s">
        <v>1064</v>
      </c>
      <c r="R9" s="48" t="s">
        <v>1063</v>
      </c>
      <c r="S9" s="236"/>
      <c r="T9" s="48" t="s">
        <v>1068</v>
      </c>
      <c r="U9" s="48" t="s">
        <v>1067</v>
      </c>
      <c r="V9" s="48" t="s">
        <v>1066</v>
      </c>
      <c r="W9" s="236"/>
      <c r="X9" s="48" t="s">
        <v>1065</v>
      </c>
      <c r="Y9" s="48" t="s">
        <v>1064</v>
      </c>
      <c r="Z9" s="48" t="s">
        <v>1063</v>
      </c>
      <c r="AA9" s="205"/>
      <c r="AB9" s="205"/>
      <c r="AD9" s="205"/>
      <c r="AE9" s="205"/>
      <c r="AF9" s="236"/>
      <c r="AG9" s="116" t="s">
        <v>1065</v>
      </c>
      <c r="AH9" s="116" t="s">
        <v>1064</v>
      </c>
      <c r="AI9" s="116" t="s">
        <v>1063</v>
      </c>
      <c r="AJ9" s="236"/>
      <c r="AK9" s="116" t="s">
        <v>1065</v>
      </c>
      <c r="AL9" s="116" t="s">
        <v>1064</v>
      </c>
      <c r="AM9" s="116" t="s">
        <v>1063</v>
      </c>
      <c r="AN9" s="236"/>
      <c r="AO9" s="116" t="s">
        <v>1065</v>
      </c>
      <c r="AP9" s="116" t="s">
        <v>1069</v>
      </c>
      <c r="AQ9" s="116" t="s">
        <v>1063</v>
      </c>
      <c r="AR9" s="236"/>
      <c r="AS9" s="116" t="s">
        <v>1068</v>
      </c>
      <c r="AT9" s="116" t="s">
        <v>1064</v>
      </c>
      <c r="AU9" s="116" t="s">
        <v>1063</v>
      </c>
      <c r="AV9" s="236"/>
      <c r="AW9" s="116" t="s">
        <v>1068</v>
      </c>
      <c r="AX9" s="116" t="s">
        <v>1067</v>
      </c>
      <c r="AY9" s="116" t="s">
        <v>1066</v>
      </c>
      <c r="AZ9" s="236"/>
      <c r="BA9" s="116" t="s">
        <v>1065</v>
      </c>
      <c r="BB9" s="116" t="s">
        <v>1064</v>
      </c>
      <c r="BC9" s="116" t="s">
        <v>1063</v>
      </c>
      <c r="BD9" s="205"/>
      <c r="BE9" s="205"/>
    </row>
    <row r="10" spans="1:57">
      <c r="A10" s="48">
        <v>1</v>
      </c>
      <c r="B10" s="48">
        <v>2</v>
      </c>
      <c r="C10" s="48">
        <v>3</v>
      </c>
      <c r="D10" s="48">
        <v>4</v>
      </c>
      <c r="E10" s="48">
        <v>5</v>
      </c>
      <c r="F10" s="48">
        <v>6</v>
      </c>
      <c r="G10" s="48">
        <v>7</v>
      </c>
      <c r="H10" s="48">
        <v>8</v>
      </c>
      <c r="I10" s="48">
        <v>9</v>
      </c>
      <c r="J10" s="48">
        <v>10</v>
      </c>
      <c r="K10" s="48">
        <v>11</v>
      </c>
      <c r="L10" s="48">
        <v>12</v>
      </c>
      <c r="M10" s="48">
        <v>13</v>
      </c>
      <c r="N10" s="48">
        <v>14</v>
      </c>
      <c r="O10" s="48">
        <v>15</v>
      </c>
      <c r="P10" s="48">
        <v>16</v>
      </c>
      <c r="Q10" s="48">
        <v>17</v>
      </c>
      <c r="R10" s="48">
        <v>18</v>
      </c>
      <c r="S10" s="48">
        <v>19</v>
      </c>
      <c r="T10" s="48">
        <v>20</v>
      </c>
      <c r="U10" s="48">
        <v>21</v>
      </c>
      <c r="V10" s="48">
        <v>22</v>
      </c>
      <c r="W10" s="48">
        <v>23</v>
      </c>
      <c r="X10" s="48">
        <v>24</v>
      </c>
      <c r="Y10" s="48">
        <v>25</v>
      </c>
      <c r="Z10" s="48">
        <v>26</v>
      </c>
      <c r="AA10" s="48">
        <v>27</v>
      </c>
      <c r="AB10" s="48">
        <v>28</v>
      </c>
      <c r="AD10" s="116">
        <v>1</v>
      </c>
      <c r="AE10" s="116">
        <v>2</v>
      </c>
      <c r="AF10" s="116">
        <v>3</v>
      </c>
      <c r="AG10" s="116">
        <v>4</v>
      </c>
      <c r="AH10" s="116">
        <v>5</v>
      </c>
      <c r="AI10" s="116">
        <v>6</v>
      </c>
      <c r="AJ10" s="116">
        <v>7</v>
      </c>
      <c r="AK10" s="116">
        <v>8</v>
      </c>
      <c r="AL10" s="116">
        <v>9</v>
      </c>
      <c r="AM10" s="116">
        <v>10</v>
      </c>
      <c r="AN10" s="116">
        <v>11</v>
      </c>
      <c r="AO10" s="116">
        <v>12</v>
      </c>
      <c r="AP10" s="116">
        <v>13</v>
      </c>
      <c r="AQ10" s="116">
        <v>14</v>
      </c>
      <c r="AR10" s="116">
        <v>15</v>
      </c>
      <c r="AS10" s="116">
        <v>16</v>
      </c>
      <c r="AT10" s="116">
        <v>17</v>
      </c>
      <c r="AU10" s="116">
        <v>18</v>
      </c>
      <c r="AV10" s="116">
        <v>19</v>
      </c>
      <c r="AW10" s="116">
        <v>20</v>
      </c>
      <c r="AX10" s="116">
        <v>21</v>
      </c>
      <c r="AY10" s="116">
        <v>22</v>
      </c>
      <c r="AZ10" s="116">
        <v>23</v>
      </c>
      <c r="BA10" s="116">
        <v>24</v>
      </c>
      <c r="BB10" s="116">
        <v>25</v>
      </c>
      <c r="BC10" s="116">
        <v>26</v>
      </c>
      <c r="BD10" s="116">
        <v>27</v>
      </c>
      <c r="BE10" s="116">
        <v>28</v>
      </c>
    </row>
    <row r="11" spans="1:57">
      <c r="A11" s="53" t="s">
        <v>1062</v>
      </c>
      <c r="B11" s="55" t="s">
        <v>1061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D11" s="53" t="s">
        <v>1062</v>
      </c>
      <c r="AE11" s="55" t="s">
        <v>1061</v>
      </c>
      <c r="AF11" s="56"/>
      <c r="AG11" s="58"/>
      <c r="AH11" s="57"/>
      <c r="AI11" s="58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>
      <c r="A12" s="53" t="s">
        <v>1060</v>
      </c>
      <c r="B12" s="55" t="s">
        <v>1059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D12" s="53" t="s">
        <v>1060</v>
      </c>
      <c r="AE12" s="55" t="s">
        <v>1059</v>
      </c>
      <c r="AF12" s="56"/>
      <c r="AG12" s="57"/>
      <c r="AH12" s="56"/>
      <c r="AI12" s="57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>
      <c r="A13" s="53" t="s">
        <v>1058</v>
      </c>
      <c r="B13" s="55" t="s">
        <v>29</v>
      </c>
      <c r="C13" s="151"/>
      <c r="D13" s="151"/>
      <c r="E13" s="151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D13" s="53" t="s">
        <v>1058</v>
      </c>
      <c r="AE13" s="55" t="s">
        <v>29</v>
      </c>
      <c r="AF13" s="56"/>
      <c r="AG13" s="56"/>
      <c r="AH13" s="56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>
      <c r="A14" s="53" t="s">
        <v>1057</v>
      </c>
      <c r="B14" s="55" t="s">
        <v>32</v>
      </c>
      <c r="C14" s="151"/>
      <c r="D14" s="151"/>
      <c r="E14" s="151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D14" s="53" t="s">
        <v>1057</v>
      </c>
      <c r="AE14" s="55" t="s">
        <v>32</v>
      </c>
      <c r="AF14" s="56"/>
      <c r="AG14" s="56"/>
      <c r="AH14" s="56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>
      <c r="A15" s="53" t="s">
        <v>1056</v>
      </c>
      <c r="B15" s="55" t="s">
        <v>1055</v>
      </c>
      <c r="C15" s="56"/>
      <c r="D15" s="56"/>
      <c r="E15" s="56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D15" s="53" t="s">
        <v>1056</v>
      </c>
      <c r="AE15" s="55" t="s">
        <v>1055</v>
      </c>
      <c r="AF15" s="56"/>
      <c r="AG15" s="56"/>
      <c r="AH15" s="56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>
      <c r="A16" s="53" t="s">
        <v>1051</v>
      </c>
      <c r="B16" s="55" t="s">
        <v>1054</v>
      </c>
      <c r="C16" s="56"/>
      <c r="D16" s="56"/>
      <c r="E16" s="56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D16" s="53" t="s">
        <v>1051</v>
      </c>
      <c r="AE16" s="55" t="s">
        <v>1054</v>
      </c>
      <c r="AF16" s="56"/>
      <c r="AG16" s="56"/>
      <c r="AH16" s="56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>
      <c r="A17" s="53" t="s">
        <v>1053</v>
      </c>
      <c r="B17" s="55" t="s">
        <v>1052</v>
      </c>
      <c r="C17" s="56"/>
      <c r="D17" s="56"/>
      <c r="E17" s="56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D17" s="53" t="s">
        <v>1053</v>
      </c>
      <c r="AE17" s="55" t="s">
        <v>1052</v>
      </c>
      <c r="AF17" s="56"/>
      <c r="AG17" s="56"/>
      <c r="AH17" s="56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>
      <c r="A18" s="53" t="s">
        <v>1051</v>
      </c>
      <c r="B18" s="55" t="s">
        <v>1050</v>
      </c>
      <c r="C18" s="56"/>
      <c r="D18" s="56"/>
      <c r="E18" s="5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D18" s="53" t="s">
        <v>1051</v>
      </c>
      <c r="AE18" s="55" t="s">
        <v>1050</v>
      </c>
      <c r="AF18" s="56"/>
      <c r="AG18" s="56"/>
      <c r="AH18" s="56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>
      <c r="A19" s="53" t="s">
        <v>1049</v>
      </c>
      <c r="B19" s="55" t="s">
        <v>35</v>
      </c>
      <c r="C19" s="56"/>
      <c r="D19" s="56"/>
      <c r="E19" s="5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D19" s="53" t="s">
        <v>1049</v>
      </c>
      <c r="AE19" s="55" t="s">
        <v>35</v>
      </c>
      <c r="AF19" s="56"/>
      <c r="AG19" s="56"/>
      <c r="AH19" s="56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>
      <c r="A20" s="53" t="s">
        <v>1048</v>
      </c>
      <c r="B20" s="55" t="s">
        <v>1047</v>
      </c>
      <c r="C20" s="56"/>
      <c r="D20" s="56"/>
      <c r="E20" s="5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D20" s="53" t="s">
        <v>1048</v>
      </c>
      <c r="AE20" s="55" t="s">
        <v>1047</v>
      </c>
      <c r="AF20" s="56"/>
      <c r="AG20" s="56"/>
      <c r="AH20" s="56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>
      <c r="A21" s="53" t="s">
        <v>1046</v>
      </c>
      <c r="B21" s="55" t="s">
        <v>1045</v>
      </c>
      <c r="C21" s="56"/>
      <c r="D21" s="56"/>
      <c r="E21" s="56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D21" s="53" t="s">
        <v>1046</v>
      </c>
      <c r="AE21" s="55" t="s">
        <v>1045</v>
      </c>
      <c r="AF21" s="56"/>
      <c r="AG21" s="56"/>
      <c r="AH21" s="56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>
      <c r="A22" s="53" t="s">
        <v>1044</v>
      </c>
      <c r="B22" s="55" t="s">
        <v>1043</v>
      </c>
      <c r="C22" s="56"/>
      <c r="D22" s="56"/>
      <c r="E22" s="56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D22" s="53" t="s">
        <v>1044</v>
      </c>
      <c r="AE22" s="55" t="s">
        <v>1043</v>
      </c>
      <c r="AF22" s="56"/>
      <c r="AG22" s="56"/>
      <c r="AH22" s="56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>
      <c r="A23" s="53" t="s">
        <v>1042</v>
      </c>
      <c r="B23" s="55" t="s">
        <v>1041</v>
      </c>
      <c r="C23" s="56"/>
      <c r="D23" s="56"/>
      <c r="E23" s="56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D23" s="53" t="s">
        <v>1042</v>
      </c>
      <c r="AE23" s="55" t="s">
        <v>1041</v>
      </c>
      <c r="AF23" s="56"/>
      <c r="AG23" s="56"/>
      <c r="AH23" s="56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>
      <c r="A24" s="53" t="s">
        <v>1040</v>
      </c>
      <c r="B24" s="55" t="s">
        <v>1039</v>
      </c>
      <c r="C24" s="56"/>
      <c r="D24" s="56"/>
      <c r="E24" s="56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D24" s="53" t="s">
        <v>1040</v>
      </c>
      <c r="AE24" s="55" t="s">
        <v>1039</v>
      </c>
      <c r="AF24" s="56"/>
      <c r="AG24" s="56"/>
      <c r="AH24" s="56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>
      <c r="A25" s="53" t="s">
        <v>1038</v>
      </c>
      <c r="B25" s="55" t="s">
        <v>38</v>
      </c>
      <c r="C25" s="56"/>
      <c r="D25" s="56"/>
      <c r="E25" s="56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D25" s="53" t="s">
        <v>1038</v>
      </c>
      <c r="AE25" s="55" t="s">
        <v>38</v>
      </c>
      <c r="AF25" s="56"/>
      <c r="AG25" s="56"/>
      <c r="AH25" s="56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>
      <c r="A26" s="53" t="s">
        <v>1037</v>
      </c>
      <c r="B26" s="55" t="s">
        <v>1036</v>
      </c>
      <c r="C26" s="56"/>
      <c r="D26" s="56"/>
      <c r="E26" s="56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D26" s="53" t="s">
        <v>1037</v>
      </c>
      <c r="AE26" s="55" t="s">
        <v>1036</v>
      </c>
      <c r="AF26" s="56"/>
      <c r="AG26" s="56"/>
      <c r="AH26" s="56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>
      <c r="A27" s="53" t="s">
        <v>1035</v>
      </c>
      <c r="B27" s="55" t="s">
        <v>1034</v>
      </c>
      <c r="C27" s="56"/>
      <c r="D27" s="56"/>
      <c r="E27" s="56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D27" s="53" t="s">
        <v>1035</v>
      </c>
      <c r="AE27" s="55" t="s">
        <v>1034</v>
      </c>
      <c r="AF27" s="56"/>
      <c r="AG27" s="56"/>
      <c r="AH27" s="56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>
      <c r="A28" s="53" t="s">
        <v>1033</v>
      </c>
      <c r="B28" s="55" t="s">
        <v>1032</v>
      </c>
      <c r="C28" s="56"/>
      <c r="D28" s="56"/>
      <c r="E28" s="5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D28" s="53" t="s">
        <v>1033</v>
      </c>
      <c r="AE28" s="55" t="s">
        <v>1032</v>
      </c>
      <c r="AF28" s="56"/>
      <c r="AG28" s="56"/>
      <c r="AH28" s="56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>
      <c r="A29" s="53" t="s">
        <v>1031</v>
      </c>
      <c r="B29" s="55" t="s">
        <v>1030</v>
      </c>
      <c r="C29" s="56"/>
      <c r="D29" s="56"/>
      <c r="E29" s="56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D29" s="53" t="s">
        <v>1031</v>
      </c>
      <c r="AE29" s="55" t="s">
        <v>1030</v>
      </c>
      <c r="AF29" s="56"/>
      <c r="AG29" s="56"/>
      <c r="AH29" s="56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>
      <c r="A30" s="53" t="s">
        <v>1029</v>
      </c>
      <c r="B30" s="55" t="s">
        <v>1028</v>
      </c>
      <c r="C30" s="56"/>
      <c r="D30" s="56"/>
      <c r="E30" s="56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D30" s="53" t="s">
        <v>1029</v>
      </c>
      <c r="AE30" s="55" t="s">
        <v>1028</v>
      </c>
      <c r="AF30" s="56"/>
      <c r="AG30" s="56"/>
      <c r="AH30" s="56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>
      <c r="A31" s="53" t="s">
        <v>1027</v>
      </c>
      <c r="B31" s="55" t="s">
        <v>1026</v>
      </c>
      <c r="C31" s="56"/>
      <c r="D31" s="56"/>
      <c r="E31" s="56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D31" s="53" t="s">
        <v>1027</v>
      </c>
      <c r="AE31" s="55" t="s">
        <v>1026</v>
      </c>
      <c r="AF31" s="56"/>
      <c r="AG31" s="56"/>
      <c r="AH31" s="56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>
      <c r="A32" s="53" t="s">
        <v>1025</v>
      </c>
      <c r="B32" s="55" t="s">
        <v>41</v>
      </c>
      <c r="C32" s="56"/>
      <c r="D32" s="56"/>
      <c r="E32" s="56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D32" s="53" t="s">
        <v>1025</v>
      </c>
      <c r="AE32" s="55" t="s">
        <v>41</v>
      </c>
      <c r="AF32" s="56"/>
      <c r="AG32" s="56"/>
      <c r="AH32" s="56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>
      <c r="A33" s="53" t="s">
        <v>1024</v>
      </c>
      <c r="B33" s="55" t="s">
        <v>44</v>
      </c>
      <c r="C33" s="56"/>
      <c r="D33" s="56"/>
      <c r="E33" s="56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D33" s="53" t="s">
        <v>1024</v>
      </c>
      <c r="AE33" s="55" t="s">
        <v>44</v>
      </c>
      <c r="AF33" s="56"/>
      <c r="AG33" s="56"/>
      <c r="AH33" s="56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>
      <c r="A34" s="53" t="s">
        <v>1023</v>
      </c>
      <c r="B34" s="55" t="s">
        <v>1022</v>
      </c>
      <c r="C34" s="56"/>
      <c r="D34" s="56"/>
      <c r="E34" s="56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D34" s="53" t="s">
        <v>1023</v>
      </c>
      <c r="AE34" s="55" t="s">
        <v>1022</v>
      </c>
      <c r="AF34" s="56"/>
      <c r="AG34" s="56"/>
      <c r="AH34" s="56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>
      <c r="A35" s="53" t="s">
        <v>1021</v>
      </c>
      <c r="B35" s="55" t="s">
        <v>1020</v>
      </c>
      <c r="C35" s="56"/>
      <c r="D35" s="56"/>
      <c r="E35" s="56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D35" s="53" t="s">
        <v>1021</v>
      </c>
      <c r="AE35" s="55" t="s">
        <v>1020</v>
      </c>
      <c r="AF35" s="56"/>
      <c r="AG35" s="56"/>
      <c r="AH35" s="56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>
      <c r="A36" s="53" t="s">
        <v>1019</v>
      </c>
      <c r="B36" s="55" t="s">
        <v>1018</v>
      </c>
      <c r="C36" s="56"/>
      <c r="D36" s="56"/>
      <c r="E36" s="56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D36" s="53" t="s">
        <v>1019</v>
      </c>
      <c r="AE36" s="55" t="s">
        <v>1018</v>
      </c>
      <c r="AF36" s="56"/>
      <c r="AG36" s="56"/>
      <c r="AH36" s="56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>
      <c r="A37" s="53" t="s">
        <v>1017</v>
      </c>
      <c r="B37" s="55" t="s">
        <v>1016</v>
      </c>
      <c r="C37" s="56"/>
      <c r="D37" s="56"/>
      <c r="E37" s="5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D37" s="53" t="s">
        <v>1017</v>
      </c>
      <c r="AE37" s="55" t="s">
        <v>1016</v>
      </c>
      <c r="AF37" s="56"/>
      <c r="AG37" s="56"/>
      <c r="AH37" s="56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>
      <c r="A38" s="53" t="s">
        <v>1015</v>
      </c>
      <c r="B38" s="55" t="s">
        <v>1014</v>
      </c>
      <c r="C38" s="56"/>
      <c r="D38" s="56"/>
      <c r="E38" s="56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D38" s="53" t="s">
        <v>1015</v>
      </c>
      <c r="AE38" s="55" t="s">
        <v>1014</v>
      </c>
      <c r="AF38" s="56"/>
      <c r="AG38" s="56"/>
      <c r="AH38" s="56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>
      <c r="A39" s="53" t="s">
        <v>1013</v>
      </c>
      <c r="B39" s="55" t="s">
        <v>47</v>
      </c>
      <c r="C39" s="56"/>
      <c r="D39" s="56"/>
      <c r="E39" s="56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D39" s="53" t="s">
        <v>1013</v>
      </c>
      <c r="AE39" s="55" t="s">
        <v>47</v>
      </c>
      <c r="AF39" s="56"/>
      <c r="AG39" s="56"/>
      <c r="AH39" s="56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>
      <c r="A40" s="53" t="s">
        <v>1012</v>
      </c>
      <c r="B40" s="55" t="s">
        <v>50</v>
      </c>
      <c r="C40" s="56"/>
      <c r="D40" s="56"/>
      <c r="E40" s="56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D40" s="53" t="s">
        <v>1012</v>
      </c>
      <c r="AE40" s="55" t="s">
        <v>50</v>
      </c>
      <c r="AF40" s="56"/>
      <c r="AG40" s="56"/>
      <c r="AH40" s="56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>
      <c r="A41" s="53" t="s">
        <v>1011</v>
      </c>
      <c r="B41" s="55" t="s">
        <v>1010</v>
      </c>
      <c r="C41" s="56"/>
      <c r="D41" s="56"/>
      <c r="E41" s="56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D41" s="53" t="s">
        <v>1011</v>
      </c>
      <c r="AE41" s="55" t="s">
        <v>1010</v>
      </c>
      <c r="AF41" s="56"/>
      <c r="AG41" s="56"/>
      <c r="AH41" s="56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>
      <c r="A42" s="53" t="s">
        <v>1009</v>
      </c>
      <c r="B42" s="55" t="s">
        <v>1008</v>
      </c>
      <c r="C42" s="56"/>
      <c r="D42" s="56"/>
      <c r="E42" s="56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D42" s="53" t="s">
        <v>1009</v>
      </c>
      <c r="AE42" s="55" t="s">
        <v>1008</v>
      </c>
      <c r="AF42" s="56"/>
      <c r="AG42" s="56"/>
      <c r="AH42" s="56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>
      <c r="A43" s="53" t="s">
        <v>1007</v>
      </c>
      <c r="B43" s="55" t="s">
        <v>1006</v>
      </c>
      <c r="C43" s="56"/>
      <c r="D43" s="56"/>
      <c r="E43" s="56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D43" s="53" t="s">
        <v>1007</v>
      </c>
      <c r="AE43" s="55" t="s">
        <v>1006</v>
      </c>
      <c r="AF43" s="56"/>
      <c r="AG43" s="56"/>
      <c r="AH43" s="56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>
      <c r="A44" s="53" t="s">
        <v>1005</v>
      </c>
      <c r="B44" s="55" t="s">
        <v>1004</v>
      </c>
      <c r="C44" s="56"/>
      <c r="D44" s="56"/>
      <c r="E44" s="56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D44" s="53" t="s">
        <v>1005</v>
      </c>
      <c r="AE44" s="55" t="s">
        <v>1004</v>
      </c>
      <c r="AF44" s="56"/>
      <c r="AG44" s="56"/>
      <c r="AH44" s="56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>
      <c r="A45" s="53" t="s">
        <v>1003</v>
      </c>
      <c r="B45" s="55" t="s">
        <v>56</v>
      </c>
      <c r="C45" s="56"/>
      <c r="D45" s="56"/>
      <c r="E45" s="56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D45" s="53" t="s">
        <v>1003</v>
      </c>
      <c r="AE45" s="55" t="s">
        <v>56</v>
      </c>
      <c r="AF45" s="56"/>
      <c r="AG45" s="56"/>
      <c r="AH45" s="56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>
      <c r="A46" s="53" t="s">
        <v>1002</v>
      </c>
      <c r="B46" s="55" t="s">
        <v>1001</v>
      </c>
      <c r="C46" s="56"/>
      <c r="D46" s="56"/>
      <c r="E46" s="5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D46" s="53" t="s">
        <v>1002</v>
      </c>
      <c r="AE46" s="55" t="s">
        <v>1001</v>
      </c>
      <c r="AF46" s="56"/>
      <c r="AG46" s="56"/>
      <c r="AH46" s="56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>
      <c r="A47" s="53" t="s">
        <v>1000</v>
      </c>
      <c r="B47" s="55" t="s">
        <v>117</v>
      </c>
      <c r="C47" s="56"/>
      <c r="D47" s="56"/>
      <c r="E47" s="56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D47" s="53" t="s">
        <v>1000</v>
      </c>
      <c r="AE47" s="55" t="s">
        <v>117</v>
      </c>
      <c r="AF47" s="56"/>
      <c r="AG47" s="56"/>
      <c r="AH47" s="56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>
      <c r="A48" s="53" t="s">
        <v>999</v>
      </c>
      <c r="B48" s="55" t="s">
        <v>123</v>
      </c>
      <c r="C48" s="56"/>
      <c r="D48" s="56"/>
      <c r="E48" s="56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D48" s="53" t="s">
        <v>999</v>
      </c>
      <c r="AE48" s="55" t="s">
        <v>123</v>
      </c>
      <c r="AF48" s="56"/>
      <c r="AG48" s="56"/>
      <c r="AH48" s="56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>
      <c r="A49" s="53" t="s">
        <v>998</v>
      </c>
      <c r="B49" s="55" t="s">
        <v>129</v>
      </c>
      <c r="C49" s="56"/>
      <c r="D49" s="56"/>
      <c r="E49" s="56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D49" s="53" t="s">
        <v>998</v>
      </c>
      <c r="AE49" s="55" t="s">
        <v>129</v>
      </c>
      <c r="AF49" s="56"/>
      <c r="AG49" s="56"/>
      <c r="AH49" s="56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>
      <c r="A50" s="53" t="s">
        <v>997</v>
      </c>
      <c r="B50" s="55" t="s">
        <v>996</v>
      </c>
      <c r="C50" s="56"/>
      <c r="D50" s="56"/>
      <c r="E50" s="56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D50" s="53" t="s">
        <v>997</v>
      </c>
      <c r="AE50" s="55" t="s">
        <v>996</v>
      </c>
      <c r="AF50" s="56"/>
      <c r="AG50" s="56"/>
      <c r="AH50" s="56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>
      <c r="A51" s="53" t="s">
        <v>995</v>
      </c>
      <c r="B51" s="55" t="s">
        <v>994</v>
      </c>
      <c r="C51" s="56"/>
      <c r="D51" s="56"/>
      <c r="E51" s="56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D51" s="53" t="s">
        <v>995</v>
      </c>
      <c r="AE51" s="55" t="s">
        <v>994</v>
      </c>
      <c r="AF51" s="56"/>
      <c r="AG51" s="56"/>
      <c r="AH51" s="56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>
      <c r="A52" s="53" t="s">
        <v>993</v>
      </c>
      <c r="B52" s="55" t="s">
        <v>992</v>
      </c>
      <c r="C52" s="56"/>
      <c r="D52" s="56"/>
      <c r="E52" s="5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D52" s="53" t="s">
        <v>993</v>
      </c>
      <c r="AE52" s="55" t="s">
        <v>992</v>
      </c>
      <c r="AF52" s="56"/>
      <c r="AG52" s="56"/>
      <c r="AH52" s="56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>
      <c r="A53" s="53" t="s">
        <v>991</v>
      </c>
      <c r="B53" s="55" t="s">
        <v>990</v>
      </c>
      <c r="C53" s="56"/>
      <c r="D53" s="56"/>
      <c r="E53" s="56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D53" s="53" t="s">
        <v>991</v>
      </c>
      <c r="AE53" s="55" t="s">
        <v>990</v>
      </c>
      <c r="AF53" s="56"/>
      <c r="AG53" s="56"/>
      <c r="AH53" s="56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>
      <c r="A54" s="53" t="s">
        <v>278</v>
      </c>
      <c r="B54" s="55" t="s">
        <v>989</v>
      </c>
      <c r="C54" s="56"/>
      <c r="D54" s="56"/>
      <c r="E54" s="56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D54" s="53" t="s">
        <v>278</v>
      </c>
      <c r="AE54" s="55" t="s">
        <v>989</v>
      </c>
      <c r="AF54" s="56"/>
      <c r="AG54" s="56"/>
      <c r="AH54" s="56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>
      <c r="A55" s="53" t="s">
        <v>988</v>
      </c>
      <c r="B55" s="55" t="s">
        <v>987</v>
      </c>
      <c r="C55" s="56"/>
      <c r="D55" s="56"/>
      <c r="E55" s="56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D55" s="53" t="s">
        <v>988</v>
      </c>
      <c r="AE55" s="55" t="s">
        <v>987</v>
      </c>
      <c r="AF55" s="56"/>
      <c r="AG55" s="56"/>
      <c r="AH55" s="56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>
      <c r="A56" s="53" t="s">
        <v>986</v>
      </c>
      <c r="B56" s="55" t="s">
        <v>985</v>
      </c>
      <c r="C56" s="56"/>
      <c r="D56" s="56"/>
      <c r="E56" s="56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D56" s="53" t="s">
        <v>986</v>
      </c>
      <c r="AE56" s="55" t="s">
        <v>985</v>
      </c>
      <c r="AF56" s="56"/>
      <c r="AG56" s="56"/>
      <c r="AH56" s="56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>
      <c r="A57" s="53" t="s">
        <v>984</v>
      </c>
      <c r="B57" s="55" t="s">
        <v>983</v>
      </c>
      <c r="C57" s="9"/>
      <c r="D57" s="9"/>
      <c r="E57" s="9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D57" s="53" t="s">
        <v>984</v>
      </c>
      <c r="AE57" s="55" t="s">
        <v>983</v>
      </c>
      <c r="AF57" s="9"/>
      <c r="AG57" s="9"/>
      <c r="AH57" s="9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>
      <c r="A58" s="53" t="s">
        <v>982</v>
      </c>
      <c r="B58" s="55" t="s">
        <v>135</v>
      </c>
      <c r="C58" s="9"/>
      <c r="D58" s="9"/>
      <c r="E58" s="9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D58" s="53" t="s">
        <v>982</v>
      </c>
      <c r="AE58" s="55" t="s">
        <v>135</v>
      </c>
      <c r="AF58" s="9"/>
      <c r="AG58" s="9"/>
      <c r="AH58" s="9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>
      <c r="A59" s="53" t="s">
        <v>981</v>
      </c>
      <c r="B59" s="55" t="s">
        <v>138</v>
      </c>
      <c r="C59" s="9"/>
      <c r="D59" s="9"/>
      <c r="E59" s="9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D59" s="53" t="s">
        <v>981</v>
      </c>
      <c r="AE59" s="55" t="s">
        <v>138</v>
      </c>
      <c r="AF59" s="9"/>
      <c r="AG59" s="9"/>
      <c r="AH59" s="9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>
      <c r="A60" s="53" t="s">
        <v>980</v>
      </c>
      <c r="B60" s="55" t="s">
        <v>979</v>
      </c>
      <c r="C60" s="9"/>
      <c r="D60" s="9"/>
      <c r="E60" s="9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D60" s="53" t="s">
        <v>980</v>
      </c>
      <c r="AE60" s="55" t="s">
        <v>979</v>
      </c>
      <c r="AF60" s="9"/>
      <c r="AG60" s="9"/>
      <c r="AH60" s="9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>
      <c r="A61" s="53" t="s">
        <v>978</v>
      </c>
      <c r="B61" s="55" t="s">
        <v>198</v>
      </c>
      <c r="C61" s="9"/>
      <c r="D61" s="9"/>
      <c r="E61" s="9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D61" s="53" t="s">
        <v>978</v>
      </c>
      <c r="AE61" s="55" t="s">
        <v>198</v>
      </c>
      <c r="AF61" s="9"/>
      <c r="AG61" s="9"/>
      <c r="AH61" s="9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>
      <c r="A62" s="53" t="s">
        <v>977</v>
      </c>
      <c r="B62" s="55" t="s">
        <v>976</v>
      </c>
      <c r="C62" s="9"/>
      <c r="D62" s="9"/>
      <c r="E62" s="9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D62" s="53" t="s">
        <v>977</v>
      </c>
      <c r="AE62" s="55" t="s">
        <v>976</v>
      </c>
      <c r="AF62" s="9"/>
      <c r="AG62" s="9"/>
      <c r="AH62" s="9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>
      <c r="A63" s="53" t="s">
        <v>975</v>
      </c>
      <c r="B63" s="55" t="s">
        <v>974</v>
      </c>
      <c r="C63" s="9"/>
      <c r="D63" s="9"/>
      <c r="E63" s="9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D63" s="53" t="s">
        <v>975</v>
      </c>
      <c r="AE63" s="55" t="s">
        <v>974</v>
      </c>
      <c r="AF63" s="9"/>
      <c r="AG63" s="9"/>
      <c r="AH63" s="9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>
      <c r="A64" s="53" t="s">
        <v>973</v>
      </c>
      <c r="B64" s="55" t="s">
        <v>972</v>
      </c>
      <c r="C64" s="9"/>
      <c r="D64" s="9"/>
      <c r="E64" s="9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D64" s="53" t="s">
        <v>973</v>
      </c>
      <c r="AE64" s="55" t="s">
        <v>972</v>
      </c>
      <c r="AF64" s="9"/>
      <c r="AG64" s="9"/>
      <c r="AH64" s="9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>
      <c r="A65" s="53" t="s">
        <v>971</v>
      </c>
      <c r="B65" s="55" t="s">
        <v>204</v>
      </c>
      <c r="C65" s="9"/>
      <c r="D65" s="9"/>
      <c r="E65" s="9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D65" s="53" t="s">
        <v>971</v>
      </c>
      <c r="AE65" s="55" t="s">
        <v>204</v>
      </c>
      <c r="AF65" s="9"/>
      <c r="AG65" s="9"/>
      <c r="AH65" s="9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>
      <c r="A66" s="53" t="s">
        <v>970</v>
      </c>
      <c r="B66" s="55" t="s">
        <v>207</v>
      </c>
      <c r="C66" s="9"/>
      <c r="D66" s="9"/>
      <c r="E66" s="9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D66" s="53" t="s">
        <v>970</v>
      </c>
      <c r="AE66" s="55" t="s">
        <v>207</v>
      </c>
      <c r="AF66" s="9"/>
      <c r="AG66" s="9"/>
      <c r="AH66" s="9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>
      <c r="A67" s="53" t="s">
        <v>969</v>
      </c>
      <c r="B67" s="55" t="s">
        <v>213</v>
      </c>
      <c r="C67" s="9"/>
      <c r="D67" s="9"/>
      <c r="E67" s="9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D67" s="53" t="s">
        <v>969</v>
      </c>
      <c r="AE67" s="55" t="s">
        <v>213</v>
      </c>
      <c r="AF67" s="9"/>
      <c r="AG67" s="9"/>
      <c r="AH67" s="9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>
      <c r="A68" s="53" t="s">
        <v>951</v>
      </c>
      <c r="B68" s="55" t="s">
        <v>968</v>
      </c>
      <c r="C68" s="9"/>
      <c r="D68" s="9"/>
      <c r="E68" s="9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D68" s="53" t="s">
        <v>951</v>
      </c>
      <c r="AE68" s="55" t="s">
        <v>968</v>
      </c>
      <c r="AF68" s="9"/>
      <c r="AG68" s="9"/>
      <c r="AH68" s="9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>
      <c r="A69" s="53" t="s">
        <v>967</v>
      </c>
      <c r="B69" s="55" t="s">
        <v>216</v>
      </c>
      <c r="C69" s="9"/>
      <c r="D69" s="9"/>
      <c r="E69" s="9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D69" s="53" t="s">
        <v>967</v>
      </c>
      <c r="AE69" s="55" t="s">
        <v>216</v>
      </c>
      <c r="AF69" s="9"/>
      <c r="AG69" s="9"/>
      <c r="AH69" s="9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>
      <c r="A70" s="53" t="s">
        <v>951</v>
      </c>
      <c r="B70" s="55" t="s">
        <v>219</v>
      </c>
      <c r="C70" s="9"/>
      <c r="D70" s="9"/>
      <c r="E70" s="9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D70" s="53" t="s">
        <v>951</v>
      </c>
      <c r="AE70" s="55" t="s">
        <v>219</v>
      </c>
      <c r="AF70" s="9"/>
      <c r="AG70" s="9"/>
      <c r="AH70" s="9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>
      <c r="A71" s="53" t="s">
        <v>966</v>
      </c>
      <c r="B71" s="55" t="s">
        <v>222</v>
      </c>
      <c r="C71" s="9"/>
      <c r="D71" s="9"/>
      <c r="E71" s="9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D71" s="53" t="s">
        <v>966</v>
      </c>
      <c r="AE71" s="55" t="s">
        <v>222</v>
      </c>
      <c r="AF71" s="9"/>
      <c r="AG71" s="9"/>
      <c r="AH71" s="9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>
      <c r="A72" s="53" t="s">
        <v>965</v>
      </c>
      <c r="B72" s="54" t="s">
        <v>225</v>
      </c>
      <c r="C72" s="9"/>
      <c r="D72" s="9"/>
      <c r="E72" s="9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D72" s="53" t="s">
        <v>965</v>
      </c>
      <c r="AE72" s="54" t="s">
        <v>225</v>
      </c>
      <c r="AF72" s="9"/>
      <c r="AG72" s="9"/>
      <c r="AH72" s="9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>
      <c r="A73" s="53" t="s">
        <v>964</v>
      </c>
      <c r="B73" s="54" t="s">
        <v>228</v>
      </c>
      <c r="C73" s="9"/>
      <c r="D73" s="9"/>
      <c r="E73" s="9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D73" s="53" t="s">
        <v>964</v>
      </c>
      <c r="AE73" s="54" t="s">
        <v>228</v>
      </c>
      <c r="AF73" s="9"/>
      <c r="AG73" s="9"/>
      <c r="AH73" s="9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>
      <c r="A74" s="53" t="s">
        <v>963</v>
      </c>
      <c r="B74" s="54" t="s">
        <v>962</v>
      </c>
      <c r="C74" s="9"/>
      <c r="D74" s="9"/>
      <c r="E74" s="9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D74" s="53" t="s">
        <v>963</v>
      </c>
      <c r="AE74" s="54" t="s">
        <v>962</v>
      </c>
      <c r="AF74" s="9"/>
      <c r="AG74" s="9"/>
      <c r="AH74" s="9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>
      <c r="A75" s="53" t="s">
        <v>961</v>
      </c>
      <c r="B75" s="54" t="s">
        <v>960</v>
      </c>
      <c r="C75" s="9"/>
      <c r="D75" s="9"/>
      <c r="E75" s="9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D75" s="53" t="s">
        <v>961</v>
      </c>
      <c r="AE75" s="54" t="s">
        <v>960</v>
      </c>
      <c r="AF75" s="9"/>
      <c r="AG75" s="9"/>
      <c r="AH75" s="9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>
      <c r="A76" s="53" t="s">
        <v>959</v>
      </c>
      <c r="B76" s="54" t="s">
        <v>958</v>
      </c>
      <c r="C76" s="9"/>
      <c r="D76" s="9"/>
      <c r="E76" s="9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D76" s="53" t="s">
        <v>959</v>
      </c>
      <c r="AE76" s="54" t="s">
        <v>958</v>
      </c>
      <c r="AF76" s="9"/>
      <c r="AG76" s="9"/>
      <c r="AH76" s="9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>
      <c r="A77" s="53" t="s">
        <v>957</v>
      </c>
      <c r="B77" s="54" t="s">
        <v>956</v>
      </c>
      <c r="C77" s="9"/>
      <c r="D77" s="9"/>
      <c r="E77" s="9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D77" s="53" t="s">
        <v>957</v>
      </c>
      <c r="AE77" s="54" t="s">
        <v>956</v>
      </c>
      <c r="AF77" s="9"/>
      <c r="AG77" s="9"/>
      <c r="AH77" s="9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>
      <c r="A78" s="53" t="s">
        <v>955</v>
      </c>
      <c r="B78" s="54" t="s">
        <v>954</v>
      </c>
      <c r="C78" s="9"/>
      <c r="D78" s="9"/>
      <c r="E78" s="9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D78" s="53" t="s">
        <v>955</v>
      </c>
      <c r="AE78" s="54" t="s">
        <v>954</v>
      </c>
      <c r="AF78" s="9"/>
      <c r="AG78" s="9"/>
      <c r="AH78" s="9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>
      <c r="A79" s="53" t="s">
        <v>953</v>
      </c>
      <c r="B79" s="54" t="s">
        <v>231</v>
      </c>
      <c r="C79" s="9"/>
      <c r="D79" s="9"/>
      <c r="E79" s="9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D79" s="53" t="s">
        <v>953</v>
      </c>
      <c r="AE79" s="54" t="s">
        <v>231</v>
      </c>
      <c r="AF79" s="9"/>
      <c r="AG79" s="9"/>
      <c r="AH79" s="9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>
      <c r="A80" s="53" t="s">
        <v>952</v>
      </c>
      <c r="B80" s="54" t="s">
        <v>234</v>
      </c>
      <c r="C80" s="9"/>
      <c r="D80" s="9"/>
      <c r="E80" s="9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D80" s="53" t="s">
        <v>952</v>
      </c>
      <c r="AE80" s="54" t="s">
        <v>234</v>
      </c>
      <c r="AF80" s="9"/>
      <c r="AG80" s="9"/>
      <c r="AH80" s="9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>
      <c r="A81" s="53" t="s">
        <v>951</v>
      </c>
      <c r="B81" s="54" t="s">
        <v>950</v>
      </c>
      <c r="C81" s="9"/>
      <c r="D81" s="9"/>
      <c r="E81" s="9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D81" s="53" t="s">
        <v>951</v>
      </c>
      <c r="AE81" s="54" t="s">
        <v>950</v>
      </c>
      <c r="AF81" s="9"/>
      <c r="AG81" s="9"/>
      <c r="AH81" s="9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>
      <c r="A82" s="53" t="s">
        <v>949</v>
      </c>
      <c r="B82" s="54" t="s">
        <v>948</v>
      </c>
      <c r="C82" s="9"/>
      <c r="D82" s="9"/>
      <c r="E82" s="9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D82" s="53" t="s">
        <v>949</v>
      </c>
      <c r="AE82" s="54" t="s">
        <v>948</v>
      </c>
      <c r="AF82" s="9"/>
      <c r="AG82" s="9"/>
      <c r="AH82" s="9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>
      <c r="A83" s="53" t="s">
        <v>947</v>
      </c>
      <c r="B83" s="54" t="s">
        <v>946</v>
      </c>
      <c r="C83" s="9"/>
      <c r="D83" s="9"/>
      <c r="E83" s="9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D83" s="53" t="s">
        <v>947</v>
      </c>
      <c r="AE83" s="54" t="s">
        <v>946</v>
      </c>
      <c r="AF83" s="9"/>
      <c r="AG83" s="9"/>
      <c r="AH83" s="9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>
      <c r="A84" s="53" t="s">
        <v>945</v>
      </c>
      <c r="B84" s="54" t="s">
        <v>944</v>
      </c>
      <c r="C84" s="9"/>
      <c r="D84" s="9"/>
      <c r="E84" s="9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D84" s="53" t="s">
        <v>945</v>
      </c>
      <c r="AE84" s="54" t="s">
        <v>944</v>
      </c>
      <c r="AF84" s="9"/>
      <c r="AG84" s="9"/>
      <c r="AH84" s="9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>
      <c r="A85" s="53" t="s">
        <v>943</v>
      </c>
      <c r="B85" s="54" t="s">
        <v>942</v>
      </c>
      <c r="C85" s="9"/>
      <c r="D85" s="9"/>
      <c r="E85" s="9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D85" s="53" t="s">
        <v>943</v>
      </c>
      <c r="AE85" s="54" t="s">
        <v>942</v>
      </c>
      <c r="AF85" s="9"/>
      <c r="AG85" s="9"/>
      <c r="AH85" s="9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>
      <c r="A86" s="53" t="s">
        <v>941</v>
      </c>
      <c r="B86" s="54" t="s">
        <v>276</v>
      </c>
      <c r="C86" s="9"/>
      <c r="D86" s="9"/>
      <c r="E86" s="9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D86" s="53" t="s">
        <v>941</v>
      </c>
      <c r="AE86" s="54" t="s">
        <v>276</v>
      </c>
      <c r="AF86" s="9"/>
      <c r="AG86" s="9"/>
      <c r="AH86" s="9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>
      <c r="A87" s="53" t="s">
        <v>940</v>
      </c>
      <c r="B87" s="54" t="s">
        <v>939</v>
      </c>
      <c r="C87" s="9"/>
      <c r="D87" s="9"/>
      <c r="E87" s="9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D87" s="53" t="s">
        <v>940</v>
      </c>
      <c r="AE87" s="54" t="s">
        <v>939</v>
      </c>
      <c r="AF87" s="9"/>
      <c r="AG87" s="9"/>
      <c r="AH87" s="9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>
      <c r="A88" s="53" t="s">
        <v>938</v>
      </c>
      <c r="B88" s="54" t="s">
        <v>937</v>
      </c>
      <c r="C88" s="9"/>
      <c r="D88" s="9"/>
      <c r="E88" s="9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D88" s="53" t="s">
        <v>938</v>
      </c>
      <c r="AE88" s="54" t="s">
        <v>937</v>
      </c>
      <c r="AF88" s="9"/>
      <c r="AG88" s="9"/>
      <c r="AH88" s="9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>
      <c r="A89" s="53" t="s">
        <v>936</v>
      </c>
      <c r="B89" s="54" t="s">
        <v>935</v>
      </c>
      <c r="C89" s="9"/>
      <c r="D89" s="9"/>
      <c r="E89" s="9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D89" s="53" t="s">
        <v>936</v>
      </c>
      <c r="AE89" s="54" t="s">
        <v>935</v>
      </c>
      <c r="AF89" s="9"/>
      <c r="AG89" s="9"/>
      <c r="AH89" s="9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>
      <c r="A90" s="53" t="s">
        <v>934</v>
      </c>
      <c r="B90" s="54" t="s">
        <v>933</v>
      </c>
      <c r="C90" s="9"/>
      <c r="D90" s="9"/>
      <c r="E90" s="9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D90" s="53" t="s">
        <v>934</v>
      </c>
      <c r="AE90" s="54" t="s">
        <v>933</v>
      </c>
      <c r="AF90" s="9"/>
      <c r="AG90" s="9"/>
      <c r="AH90" s="9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>
      <c r="A91" s="53" t="s">
        <v>932</v>
      </c>
      <c r="B91" s="54" t="s">
        <v>931</v>
      </c>
      <c r="C91" s="9"/>
      <c r="D91" s="9"/>
      <c r="E91" s="9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D91" s="53" t="s">
        <v>932</v>
      </c>
      <c r="AE91" s="54" t="s">
        <v>931</v>
      </c>
      <c r="AF91" s="9"/>
      <c r="AG91" s="9"/>
      <c r="AH91" s="9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>
      <c r="A92" s="53" t="s">
        <v>930</v>
      </c>
      <c r="B92" s="54" t="s">
        <v>929</v>
      </c>
      <c r="C92" s="9"/>
      <c r="D92" s="9"/>
      <c r="E92" s="9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D92" s="53" t="s">
        <v>930</v>
      </c>
      <c r="AE92" s="54" t="s">
        <v>929</v>
      </c>
      <c r="AF92" s="9"/>
      <c r="AG92" s="9"/>
      <c r="AH92" s="9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>
      <c r="A93" s="53" t="s">
        <v>928</v>
      </c>
      <c r="B93" s="54" t="s">
        <v>927</v>
      </c>
      <c r="C93" s="9"/>
      <c r="D93" s="9"/>
      <c r="E93" s="9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D93" s="53" t="s">
        <v>928</v>
      </c>
      <c r="AE93" s="54" t="s">
        <v>927</v>
      </c>
      <c r="AF93" s="9"/>
      <c r="AG93" s="9"/>
      <c r="AH93" s="9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>
      <c r="A94" s="53" t="s">
        <v>926</v>
      </c>
      <c r="B94" s="54" t="s">
        <v>925</v>
      </c>
      <c r="C94" s="9"/>
      <c r="D94" s="9"/>
      <c r="E94" s="9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D94" s="53" t="s">
        <v>926</v>
      </c>
      <c r="AE94" s="54" t="s">
        <v>925</v>
      </c>
      <c r="AF94" s="9"/>
      <c r="AG94" s="9"/>
      <c r="AH94" s="9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>
      <c r="A95" s="53" t="s">
        <v>924</v>
      </c>
      <c r="B95" s="54" t="s">
        <v>279</v>
      </c>
      <c r="C95" s="9"/>
      <c r="D95" s="9"/>
      <c r="E95" s="9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D95" s="53" t="s">
        <v>924</v>
      </c>
      <c r="AE95" s="54" t="s">
        <v>279</v>
      </c>
      <c r="AF95" s="9"/>
      <c r="AG95" s="9"/>
      <c r="AH95" s="9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>
      <c r="A96" s="53" t="s">
        <v>923</v>
      </c>
      <c r="B96" s="54" t="s">
        <v>922</v>
      </c>
      <c r="C96" s="9"/>
      <c r="D96" s="9"/>
      <c r="E96" s="9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D96" s="53" t="s">
        <v>923</v>
      </c>
      <c r="AE96" s="54" t="s">
        <v>922</v>
      </c>
      <c r="AF96" s="9"/>
      <c r="AG96" s="9"/>
      <c r="AH96" s="9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>
      <c r="A97" s="53" t="s">
        <v>921</v>
      </c>
      <c r="B97" s="54" t="s">
        <v>312</v>
      </c>
      <c r="C97" s="9"/>
      <c r="D97" s="9"/>
      <c r="E97" s="9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D97" s="53" t="s">
        <v>921</v>
      </c>
      <c r="AE97" s="54" t="s">
        <v>312</v>
      </c>
      <c r="AF97" s="9"/>
      <c r="AG97" s="9"/>
      <c r="AH97" s="9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>
      <c r="A98" s="53" t="s">
        <v>920</v>
      </c>
      <c r="B98" s="54" t="s">
        <v>330</v>
      </c>
      <c r="C98" s="9"/>
      <c r="D98" s="9"/>
      <c r="E98" s="9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D98" s="53" t="s">
        <v>920</v>
      </c>
      <c r="AE98" s="54" t="s">
        <v>330</v>
      </c>
      <c r="AF98" s="9"/>
      <c r="AG98" s="9"/>
      <c r="AH98" s="9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>
      <c r="A99" s="53" t="s">
        <v>919</v>
      </c>
      <c r="B99" s="54" t="s">
        <v>339</v>
      </c>
      <c r="C99" s="9"/>
      <c r="D99" s="9"/>
      <c r="E99" s="9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D99" s="53" t="s">
        <v>919</v>
      </c>
      <c r="AE99" s="54" t="s">
        <v>339</v>
      </c>
      <c r="AF99" s="9"/>
      <c r="AG99" s="9"/>
      <c r="AH99" s="9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>
      <c r="A100" s="53" t="s">
        <v>918</v>
      </c>
      <c r="B100" s="54" t="s">
        <v>917</v>
      </c>
      <c r="C100" s="9"/>
      <c r="D100" s="9"/>
      <c r="E100" s="9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D100" s="53" t="s">
        <v>918</v>
      </c>
      <c r="AE100" s="54" t="s">
        <v>917</v>
      </c>
      <c r="AF100" s="9"/>
      <c r="AG100" s="9"/>
      <c r="AH100" s="9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>
      <c r="A101" s="53" t="s">
        <v>916</v>
      </c>
      <c r="B101" s="54" t="s">
        <v>915</v>
      </c>
      <c r="C101" s="9"/>
      <c r="D101" s="9"/>
      <c r="E101" s="9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D101" s="53" t="s">
        <v>916</v>
      </c>
      <c r="AE101" s="54" t="s">
        <v>915</v>
      </c>
      <c r="AF101" s="9"/>
      <c r="AG101" s="9"/>
      <c r="AH101" s="9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>
      <c r="A102" s="53" t="s">
        <v>914</v>
      </c>
      <c r="B102" s="54" t="s">
        <v>913</v>
      </c>
      <c r="C102" s="9"/>
      <c r="D102" s="9"/>
      <c r="E102" s="9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D102" s="53" t="s">
        <v>914</v>
      </c>
      <c r="AE102" s="54" t="s">
        <v>913</v>
      </c>
      <c r="AF102" s="9"/>
      <c r="AG102" s="9"/>
      <c r="AH102" s="9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>
      <c r="A103" s="53" t="s">
        <v>912</v>
      </c>
      <c r="B103" s="54" t="s">
        <v>911</v>
      </c>
      <c r="C103" s="9"/>
      <c r="D103" s="9"/>
      <c r="E103" s="9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D103" s="53" t="s">
        <v>912</v>
      </c>
      <c r="AE103" s="54" t="s">
        <v>911</v>
      </c>
      <c r="AF103" s="9"/>
      <c r="AG103" s="9"/>
      <c r="AH103" s="9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>
      <c r="A104" s="53" t="s">
        <v>910</v>
      </c>
      <c r="B104" s="54" t="s">
        <v>909</v>
      </c>
      <c r="C104" s="9"/>
      <c r="D104" s="9"/>
      <c r="E104" s="9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D104" s="53" t="s">
        <v>910</v>
      </c>
      <c r="AE104" s="54" t="s">
        <v>909</v>
      </c>
      <c r="AF104" s="9"/>
      <c r="AG104" s="9"/>
      <c r="AH104" s="9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>
      <c r="A105" s="53" t="s">
        <v>908</v>
      </c>
      <c r="B105" s="54" t="s">
        <v>907</v>
      </c>
      <c r="C105" s="9"/>
      <c r="D105" s="9"/>
      <c r="E105" s="9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D105" s="53" t="s">
        <v>908</v>
      </c>
      <c r="AE105" s="54" t="s">
        <v>907</v>
      </c>
      <c r="AF105" s="9"/>
      <c r="AG105" s="9"/>
      <c r="AH105" s="9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>
      <c r="A106" s="53" t="s">
        <v>906</v>
      </c>
      <c r="B106" s="54" t="s">
        <v>905</v>
      </c>
      <c r="C106" s="9"/>
      <c r="D106" s="9"/>
      <c r="E106" s="9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D106" s="53" t="s">
        <v>906</v>
      </c>
      <c r="AE106" s="54" t="s">
        <v>905</v>
      </c>
      <c r="AF106" s="9"/>
      <c r="AG106" s="9"/>
      <c r="AH106" s="9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>
      <c r="A107" s="53" t="s">
        <v>904</v>
      </c>
      <c r="B107" s="54" t="s">
        <v>474</v>
      </c>
      <c r="C107" s="9"/>
      <c r="D107" s="9"/>
      <c r="E107" s="9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D107" s="53" t="s">
        <v>904</v>
      </c>
      <c r="AE107" s="54" t="s">
        <v>474</v>
      </c>
      <c r="AF107" s="9"/>
      <c r="AG107" s="9"/>
      <c r="AH107" s="9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>
      <c r="A108" s="53" t="s">
        <v>903</v>
      </c>
      <c r="B108" s="54" t="s">
        <v>902</v>
      </c>
      <c r="C108" s="9"/>
      <c r="D108" s="9"/>
      <c r="E108" s="9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D108" s="53" t="s">
        <v>903</v>
      </c>
      <c r="AE108" s="54" t="s">
        <v>902</v>
      </c>
      <c r="AF108" s="9"/>
      <c r="AG108" s="9"/>
      <c r="AH108" s="9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>
      <c r="A109" s="53" t="s">
        <v>901</v>
      </c>
      <c r="B109" s="54" t="s">
        <v>516</v>
      </c>
      <c r="C109" s="9"/>
      <c r="D109" s="9"/>
      <c r="E109" s="9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D109" s="53" t="s">
        <v>901</v>
      </c>
      <c r="AE109" s="54" t="s">
        <v>516</v>
      </c>
      <c r="AF109" s="9"/>
      <c r="AG109" s="9"/>
      <c r="AH109" s="9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>
      <c r="A110" s="53" t="s">
        <v>900</v>
      </c>
      <c r="B110" s="54" t="s">
        <v>899</v>
      </c>
      <c r="C110" s="9"/>
      <c r="D110" s="9"/>
      <c r="E110" s="9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D110" s="53" t="s">
        <v>900</v>
      </c>
      <c r="AE110" s="54" t="s">
        <v>899</v>
      </c>
      <c r="AF110" s="9"/>
      <c r="AG110" s="9"/>
      <c r="AH110" s="9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>
      <c r="A111" s="53" t="s">
        <v>898</v>
      </c>
      <c r="B111" s="54" t="s">
        <v>573</v>
      </c>
      <c r="C111" s="9"/>
      <c r="D111" s="9"/>
      <c r="E111" s="9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D111" s="53" t="s">
        <v>898</v>
      </c>
      <c r="AE111" s="54" t="s">
        <v>573</v>
      </c>
      <c r="AF111" s="9"/>
      <c r="AG111" s="9"/>
      <c r="AH111" s="9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>
      <c r="A112" s="53" t="s">
        <v>897</v>
      </c>
      <c r="B112" s="54" t="s">
        <v>576</v>
      </c>
      <c r="C112" s="9"/>
      <c r="D112" s="9"/>
      <c r="E112" s="9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D112" s="53" t="s">
        <v>897</v>
      </c>
      <c r="AE112" s="54" t="s">
        <v>576</v>
      </c>
      <c r="AF112" s="9"/>
      <c r="AG112" s="9"/>
      <c r="AH112" s="9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>
      <c r="A113" s="53" t="s">
        <v>896</v>
      </c>
      <c r="B113" s="54" t="s">
        <v>579</v>
      </c>
      <c r="C113" s="9"/>
      <c r="D113" s="9"/>
      <c r="E113" s="9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D113" s="53" t="s">
        <v>896</v>
      </c>
      <c r="AE113" s="54" t="s">
        <v>579</v>
      </c>
      <c r="AF113" s="9"/>
      <c r="AG113" s="9"/>
      <c r="AH113" s="9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>
      <c r="A114" s="53" t="s">
        <v>895</v>
      </c>
      <c r="B114" s="54" t="s">
        <v>582</v>
      </c>
      <c r="C114" s="9"/>
      <c r="D114" s="9"/>
      <c r="E114" s="9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D114" s="53" t="s">
        <v>895</v>
      </c>
      <c r="AE114" s="54" t="s">
        <v>582</v>
      </c>
      <c r="AF114" s="9"/>
      <c r="AG114" s="9"/>
      <c r="AH114" s="9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>
      <c r="A115" s="53" t="s">
        <v>894</v>
      </c>
      <c r="B115" s="54" t="s">
        <v>893</v>
      </c>
      <c r="C115" s="9"/>
      <c r="D115" s="9"/>
      <c r="E115" s="9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D115" s="53" t="s">
        <v>894</v>
      </c>
      <c r="AE115" s="54" t="s">
        <v>893</v>
      </c>
      <c r="AF115" s="9"/>
      <c r="AG115" s="9"/>
      <c r="AH115" s="9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>
      <c r="A116" s="53" t="s">
        <v>892</v>
      </c>
      <c r="B116" s="54" t="s">
        <v>585</v>
      </c>
      <c r="C116" s="9"/>
      <c r="D116" s="9"/>
      <c r="E116" s="9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D116" s="53" t="s">
        <v>892</v>
      </c>
      <c r="AE116" s="54" t="s">
        <v>585</v>
      </c>
      <c r="AF116" s="9"/>
      <c r="AG116" s="9"/>
      <c r="AH116" s="9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>
      <c r="A117" s="53" t="s">
        <v>891</v>
      </c>
      <c r="B117" s="54" t="s">
        <v>890</v>
      </c>
      <c r="C117" s="9"/>
      <c r="D117" s="9"/>
      <c r="E117" s="9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D117" s="53" t="s">
        <v>891</v>
      </c>
      <c r="AE117" s="54" t="s">
        <v>890</v>
      </c>
      <c r="AF117" s="9"/>
      <c r="AG117" s="9"/>
      <c r="AH117" s="9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>
      <c r="A118" s="53" t="s">
        <v>889</v>
      </c>
      <c r="B118" s="54" t="s">
        <v>600</v>
      </c>
      <c r="C118" s="9"/>
      <c r="D118" s="9"/>
      <c r="E118" s="9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D118" s="53" t="s">
        <v>889</v>
      </c>
      <c r="AE118" s="54" t="s">
        <v>600</v>
      </c>
      <c r="AF118" s="9"/>
      <c r="AG118" s="9"/>
      <c r="AH118" s="9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>
      <c r="A119" s="53" t="s">
        <v>888</v>
      </c>
      <c r="B119" s="54" t="s">
        <v>615</v>
      </c>
      <c r="C119" s="9"/>
      <c r="D119" s="9"/>
      <c r="E119" s="9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D119" s="53" t="s">
        <v>888</v>
      </c>
      <c r="AE119" s="54" t="s">
        <v>615</v>
      </c>
      <c r="AF119" s="9"/>
      <c r="AG119" s="9"/>
      <c r="AH119" s="9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>
      <c r="A120" s="53" t="s">
        <v>887</v>
      </c>
      <c r="B120" s="54" t="s">
        <v>621</v>
      </c>
      <c r="C120" s="9"/>
      <c r="D120" s="9"/>
      <c r="E120" s="9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D120" s="53" t="s">
        <v>887</v>
      </c>
      <c r="AE120" s="54" t="s">
        <v>621</v>
      </c>
      <c r="AF120" s="9"/>
      <c r="AG120" s="9"/>
      <c r="AH120" s="9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>
      <c r="A121" s="53" t="s">
        <v>886</v>
      </c>
      <c r="B121" s="54" t="s">
        <v>624</v>
      </c>
      <c r="C121" s="9"/>
      <c r="D121" s="9"/>
      <c r="E121" s="9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D121" s="53" t="s">
        <v>886</v>
      </c>
      <c r="AE121" s="54" t="s">
        <v>624</v>
      </c>
      <c r="AF121" s="9"/>
      <c r="AG121" s="9"/>
      <c r="AH121" s="9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>
      <c r="A122" s="53" t="s">
        <v>885</v>
      </c>
      <c r="B122" s="54" t="s">
        <v>630</v>
      </c>
      <c r="C122" s="9"/>
      <c r="D122" s="9"/>
      <c r="E122" s="9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D122" s="53" t="s">
        <v>885</v>
      </c>
      <c r="AE122" s="54" t="s">
        <v>630</v>
      </c>
      <c r="AF122" s="9"/>
      <c r="AG122" s="9"/>
      <c r="AH122" s="9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>
      <c r="A123" s="53" t="s">
        <v>884</v>
      </c>
      <c r="B123" s="54" t="s">
        <v>633</v>
      </c>
      <c r="C123" s="9"/>
      <c r="D123" s="9"/>
      <c r="E123" s="9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D123" s="53" t="s">
        <v>884</v>
      </c>
      <c r="AE123" s="54" t="s">
        <v>633</v>
      </c>
      <c r="AF123" s="9"/>
      <c r="AG123" s="9"/>
      <c r="AH123" s="9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>
      <c r="A124" s="53" t="s">
        <v>883</v>
      </c>
      <c r="B124" s="54" t="s">
        <v>636</v>
      </c>
      <c r="C124" s="9"/>
      <c r="D124" s="9"/>
      <c r="E124" s="9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D124" s="53" t="s">
        <v>883</v>
      </c>
      <c r="AE124" s="54" t="s">
        <v>636</v>
      </c>
      <c r="AF124" s="9"/>
      <c r="AG124" s="9"/>
      <c r="AH124" s="9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>
      <c r="A125" s="53" t="s">
        <v>882</v>
      </c>
      <c r="B125" s="54" t="s">
        <v>881</v>
      </c>
      <c r="C125" s="9"/>
      <c r="D125" s="9"/>
      <c r="E125" s="9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D125" s="53" t="s">
        <v>882</v>
      </c>
      <c r="AE125" s="54" t="s">
        <v>881</v>
      </c>
      <c r="AF125" s="9"/>
      <c r="AG125" s="9"/>
      <c r="AH125" s="9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>
      <c r="A126" s="53" t="s">
        <v>880</v>
      </c>
      <c r="B126" s="54" t="s">
        <v>879</v>
      </c>
      <c r="C126" s="9"/>
      <c r="D126" s="9"/>
      <c r="E126" s="9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D126" s="53" t="s">
        <v>880</v>
      </c>
      <c r="AE126" s="54" t="s">
        <v>879</v>
      </c>
      <c r="AF126" s="9"/>
      <c r="AG126" s="9"/>
      <c r="AH126" s="9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>
      <c r="A127" s="53" t="s">
        <v>878</v>
      </c>
      <c r="B127" s="54" t="s">
        <v>877</v>
      </c>
      <c r="C127" s="9"/>
      <c r="D127" s="9"/>
      <c r="E127" s="9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D127" s="53" t="s">
        <v>878</v>
      </c>
      <c r="AE127" s="54" t="s">
        <v>877</v>
      </c>
      <c r="AF127" s="9"/>
      <c r="AG127" s="9"/>
      <c r="AH127" s="9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>
      <c r="A128" s="53" t="s">
        <v>876</v>
      </c>
      <c r="B128" s="54" t="s">
        <v>645</v>
      </c>
      <c r="C128" s="9"/>
      <c r="D128" s="9"/>
      <c r="E128" s="9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D128" s="53" t="s">
        <v>876</v>
      </c>
      <c r="AE128" s="54" t="s">
        <v>645</v>
      </c>
      <c r="AF128" s="9"/>
      <c r="AG128" s="9"/>
      <c r="AH128" s="9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>
      <c r="A129" s="53" t="s">
        <v>875</v>
      </c>
      <c r="B129" s="54" t="s">
        <v>648</v>
      </c>
      <c r="C129" s="9"/>
      <c r="D129" s="9"/>
      <c r="E129" s="9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D129" s="53" t="s">
        <v>875</v>
      </c>
      <c r="AE129" s="54" t="s">
        <v>648</v>
      </c>
      <c r="AF129" s="9"/>
      <c r="AG129" s="9"/>
      <c r="AH129" s="9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>
      <c r="A130" s="53" t="s">
        <v>874</v>
      </c>
      <c r="B130" s="54" t="s">
        <v>651</v>
      </c>
      <c r="C130" s="9"/>
      <c r="D130" s="9"/>
      <c r="E130" s="9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D130" s="53" t="s">
        <v>874</v>
      </c>
      <c r="AE130" s="54" t="s">
        <v>651</v>
      </c>
      <c r="AF130" s="9"/>
      <c r="AG130" s="9"/>
      <c r="AH130" s="9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>
      <c r="A131" s="53" t="s">
        <v>873</v>
      </c>
      <c r="B131" s="54" t="s">
        <v>654</v>
      </c>
      <c r="C131" s="9"/>
      <c r="D131" s="9"/>
      <c r="E131" s="9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D131" s="53" t="s">
        <v>873</v>
      </c>
      <c r="AE131" s="54" t="s">
        <v>654</v>
      </c>
      <c r="AF131" s="9"/>
      <c r="AG131" s="9"/>
      <c r="AH131" s="9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>
      <c r="A132" s="53" t="s">
        <v>872</v>
      </c>
      <c r="B132" s="54" t="s">
        <v>657</v>
      </c>
      <c r="C132" s="9"/>
      <c r="D132" s="9"/>
      <c r="E132" s="9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D132" s="53" t="s">
        <v>872</v>
      </c>
      <c r="AE132" s="54" t="s">
        <v>657</v>
      </c>
      <c r="AF132" s="9"/>
      <c r="AG132" s="9"/>
      <c r="AH132" s="9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>
      <c r="A133" s="53" t="s">
        <v>871</v>
      </c>
      <c r="B133" s="54" t="s">
        <v>660</v>
      </c>
      <c r="C133" s="9"/>
      <c r="D133" s="9"/>
      <c r="E133" s="9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D133" s="53" t="s">
        <v>871</v>
      </c>
      <c r="AE133" s="54" t="s">
        <v>660</v>
      </c>
      <c r="AF133" s="9"/>
      <c r="AG133" s="9"/>
      <c r="AH133" s="9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>
      <c r="A134" s="53" t="s">
        <v>870</v>
      </c>
      <c r="B134" s="54" t="s">
        <v>663</v>
      </c>
      <c r="C134" s="9"/>
      <c r="D134" s="9"/>
      <c r="E134" s="9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D134" s="53" t="s">
        <v>870</v>
      </c>
      <c r="AE134" s="54" t="s">
        <v>663</v>
      </c>
      <c r="AF134" s="9"/>
      <c r="AG134" s="9"/>
      <c r="AH134" s="9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>
      <c r="A135" s="53" t="s">
        <v>869</v>
      </c>
      <c r="B135" s="54" t="s">
        <v>666</v>
      </c>
      <c r="C135" s="9"/>
      <c r="D135" s="9"/>
      <c r="E135" s="9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D135" s="53" t="s">
        <v>869</v>
      </c>
      <c r="AE135" s="54" t="s">
        <v>666</v>
      </c>
      <c r="AF135" s="9"/>
      <c r="AG135" s="9"/>
      <c r="AH135" s="9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>
      <c r="A136" s="53" t="s">
        <v>868</v>
      </c>
      <c r="B136" s="54" t="s">
        <v>867</v>
      </c>
      <c r="C136" s="9"/>
      <c r="D136" s="9"/>
      <c r="E136" s="9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D136" s="53" t="s">
        <v>868</v>
      </c>
      <c r="AE136" s="54" t="s">
        <v>867</v>
      </c>
      <c r="AF136" s="9"/>
      <c r="AG136" s="9"/>
      <c r="AH136" s="9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>
      <c r="A137" s="53" t="s">
        <v>866</v>
      </c>
      <c r="B137" s="54" t="s">
        <v>669</v>
      </c>
      <c r="C137" s="9"/>
      <c r="D137" s="9"/>
      <c r="E137" s="9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D137" s="53" t="s">
        <v>866</v>
      </c>
      <c r="AE137" s="54" t="s">
        <v>669</v>
      </c>
      <c r="AF137" s="9"/>
      <c r="AG137" s="9"/>
      <c r="AH137" s="9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>
      <c r="A138" s="53" t="s">
        <v>865</v>
      </c>
      <c r="B138" s="54" t="s">
        <v>864</v>
      </c>
      <c r="C138" s="9"/>
      <c r="D138" s="9"/>
      <c r="E138" s="9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D138" s="53" t="s">
        <v>865</v>
      </c>
      <c r="AE138" s="54" t="s">
        <v>864</v>
      </c>
      <c r="AF138" s="9"/>
      <c r="AG138" s="9"/>
      <c r="AH138" s="9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>
      <c r="A139" s="53" t="s">
        <v>863</v>
      </c>
      <c r="B139" s="54" t="s">
        <v>862</v>
      </c>
      <c r="C139" s="9"/>
      <c r="D139" s="9"/>
      <c r="E139" s="9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D139" s="53" t="s">
        <v>863</v>
      </c>
      <c r="AE139" s="54" t="s">
        <v>862</v>
      </c>
      <c r="AF139" s="9"/>
      <c r="AG139" s="9"/>
      <c r="AH139" s="9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>
      <c r="A140" s="53" t="s">
        <v>861</v>
      </c>
      <c r="B140" s="54" t="s">
        <v>672</v>
      </c>
      <c r="C140" s="9"/>
      <c r="D140" s="9"/>
      <c r="E140" s="9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D140" s="53" t="s">
        <v>861</v>
      </c>
      <c r="AE140" s="54" t="s">
        <v>672</v>
      </c>
      <c r="AF140" s="9"/>
      <c r="AG140" s="9"/>
      <c r="AH140" s="9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>
      <c r="A141" s="53" t="s">
        <v>860</v>
      </c>
      <c r="B141" s="54" t="s">
        <v>859</v>
      </c>
      <c r="C141" s="9"/>
      <c r="D141" s="9"/>
      <c r="E141" s="9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D141" s="53" t="s">
        <v>860</v>
      </c>
      <c r="AE141" s="54" t="s">
        <v>859</v>
      </c>
      <c r="AF141" s="9"/>
      <c r="AG141" s="9"/>
      <c r="AH141" s="9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>
      <c r="A142" s="53" t="s">
        <v>858</v>
      </c>
      <c r="B142" s="54" t="s">
        <v>857</v>
      </c>
      <c r="C142" s="9"/>
      <c r="D142" s="9"/>
      <c r="E142" s="9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D142" s="53" t="s">
        <v>858</v>
      </c>
      <c r="AE142" s="54" t="s">
        <v>857</v>
      </c>
      <c r="AF142" s="9"/>
      <c r="AG142" s="9"/>
      <c r="AH142" s="9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>
      <c r="A143" s="53" t="s">
        <v>856</v>
      </c>
      <c r="B143" s="54" t="s">
        <v>855</v>
      </c>
      <c r="C143" s="9"/>
      <c r="D143" s="9"/>
      <c r="E143" s="9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D143" s="53" t="s">
        <v>856</v>
      </c>
      <c r="AE143" s="54" t="s">
        <v>855</v>
      </c>
      <c r="AF143" s="9"/>
      <c r="AG143" s="9"/>
      <c r="AH143" s="9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>
      <c r="A144" s="53" t="s">
        <v>854</v>
      </c>
      <c r="B144" s="54" t="s">
        <v>853</v>
      </c>
      <c r="C144" s="9"/>
      <c r="D144" s="9"/>
      <c r="E144" s="9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D144" s="53" t="s">
        <v>854</v>
      </c>
      <c r="AE144" s="54" t="s">
        <v>853</v>
      </c>
      <c r="AF144" s="9"/>
      <c r="AG144" s="9"/>
      <c r="AH144" s="9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>
      <c r="A145" s="53" t="s">
        <v>852</v>
      </c>
      <c r="B145" s="54" t="s">
        <v>851</v>
      </c>
      <c r="C145" s="9"/>
      <c r="D145" s="9"/>
      <c r="E145" s="9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D145" s="53" t="s">
        <v>852</v>
      </c>
      <c r="AE145" s="54" t="s">
        <v>851</v>
      </c>
      <c r="AF145" s="9"/>
      <c r="AG145" s="9"/>
      <c r="AH145" s="9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>
      <c r="A146" s="53" t="s">
        <v>850</v>
      </c>
      <c r="B146" s="54" t="s">
        <v>849</v>
      </c>
      <c r="C146" s="9"/>
      <c r="D146" s="9"/>
      <c r="E146" s="9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D146" s="53" t="s">
        <v>850</v>
      </c>
      <c r="AE146" s="54" t="s">
        <v>849</v>
      </c>
      <c r="AF146" s="9"/>
      <c r="AG146" s="9"/>
      <c r="AH146" s="9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>
      <c r="A147" s="53" t="s">
        <v>848</v>
      </c>
      <c r="B147" s="54" t="s">
        <v>690</v>
      </c>
      <c r="C147" s="9"/>
      <c r="D147" s="9"/>
      <c r="E147" s="9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D147" s="53" t="s">
        <v>848</v>
      </c>
      <c r="AE147" s="54" t="s">
        <v>690</v>
      </c>
      <c r="AF147" s="9"/>
      <c r="AG147" s="9"/>
      <c r="AH147" s="9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>
      <c r="A148" s="53" t="s">
        <v>847</v>
      </c>
      <c r="B148" s="54" t="s">
        <v>846</v>
      </c>
      <c r="C148" s="9"/>
      <c r="D148" s="9"/>
      <c r="E148" s="9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D148" s="53" t="s">
        <v>847</v>
      </c>
      <c r="AE148" s="54" t="s">
        <v>846</v>
      </c>
      <c r="AF148" s="9"/>
      <c r="AG148" s="9"/>
      <c r="AH148" s="9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>
      <c r="A149" s="53" t="s">
        <v>845</v>
      </c>
      <c r="B149" s="54" t="s">
        <v>844</v>
      </c>
      <c r="C149" s="9"/>
      <c r="D149" s="9"/>
      <c r="E149" s="9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D149" s="53" t="s">
        <v>845</v>
      </c>
      <c r="AE149" s="54" t="s">
        <v>844</v>
      </c>
      <c r="AF149" s="9"/>
      <c r="AG149" s="9"/>
      <c r="AH149" s="9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>
      <c r="A150" s="6" t="s">
        <v>843</v>
      </c>
      <c r="B150" s="52" t="s">
        <v>842</v>
      </c>
      <c r="C150" s="11"/>
      <c r="D150" s="11"/>
      <c r="E150" s="11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D150" s="6" t="s">
        <v>843</v>
      </c>
      <c r="AE150" s="52" t="s">
        <v>842</v>
      </c>
      <c r="AF150" s="11"/>
      <c r="AG150" s="11"/>
      <c r="AH150" s="11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</row>
  </sheetData>
  <mergeCells count="44">
    <mergeCell ref="S7:V7"/>
    <mergeCell ref="A7:A9"/>
    <mergeCell ref="B7:B9"/>
    <mergeCell ref="C7:F7"/>
    <mergeCell ref="G7:J7"/>
    <mergeCell ref="K7:N7"/>
    <mergeCell ref="W7:Z7"/>
    <mergeCell ref="AA7:AA9"/>
    <mergeCell ref="AB7:AB9"/>
    <mergeCell ref="C8:C9"/>
    <mergeCell ref="D8:F8"/>
    <mergeCell ref="G8:G9"/>
    <mergeCell ref="H8:J8"/>
    <mergeCell ref="K8:K9"/>
    <mergeCell ref="L8:N8"/>
    <mergeCell ref="O7:R7"/>
    <mergeCell ref="O8:O9"/>
    <mergeCell ref="P8:R8"/>
    <mergeCell ref="S8:S9"/>
    <mergeCell ref="T8:V8"/>
    <mergeCell ref="W8:W9"/>
    <mergeCell ref="X8:Z8"/>
    <mergeCell ref="AD7:AD9"/>
    <mergeCell ref="AE7:AE9"/>
    <mergeCell ref="AF7:AI7"/>
    <mergeCell ref="AJ7:AM7"/>
    <mergeCell ref="AN7:AQ7"/>
    <mergeCell ref="AF8:AF9"/>
    <mergeCell ref="AG8:AI8"/>
    <mergeCell ref="AJ8:AJ9"/>
    <mergeCell ref="AK8:AM8"/>
    <mergeCell ref="AN8:AN9"/>
    <mergeCell ref="AO8:AQ8"/>
    <mergeCell ref="AR7:AU7"/>
    <mergeCell ref="AV7:AY7"/>
    <mergeCell ref="AZ7:BC7"/>
    <mergeCell ref="BD7:BD9"/>
    <mergeCell ref="BE7:BE9"/>
    <mergeCell ref="AR8:AR9"/>
    <mergeCell ref="AS8:AU8"/>
    <mergeCell ref="AV8:AV9"/>
    <mergeCell ref="AW8:AY8"/>
    <mergeCell ref="AZ8:AZ9"/>
    <mergeCell ref="BA8:BC8"/>
  </mergeCells>
  <conditionalFormatting sqref="C11:AB150">
    <cfRule type="expression" dxfId="21" priority="1">
      <formula>AF11*100/(C11+AF11) &lt;-50</formula>
    </cfRule>
    <cfRule type="expression" dxfId="20" priority="2">
      <formula>AF11*100/(C11+AF11) &gt;50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Q150"/>
  <sheetViews>
    <sheetView workbookViewId="0">
      <selection activeCell="T8" sqref="T8"/>
    </sheetView>
  </sheetViews>
  <sheetFormatPr defaultRowHeight="12.75"/>
  <cols>
    <col min="1" max="1" width="24.28515625" customWidth="1"/>
    <col min="2" max="2" width="9" customWidth="1"/>
    <col min="3" max="3" width="10.28515625" customWidth="1"/>
    <col min="4" max="4" width="10.42578125" customWidth="1"/>
    <col min="5" max="5" width="11.7109375" customWidth="1"/>
    <col min="6" max="6" width="11.140625" customWidth="1"/>
    <col min="7" max="7" width="9.7109375" customWidth="1"/>
    <col min="8" max="8" width="11.28515625" customWidth="1"/>
  </cols>
  <sheetData>
    <row r="2" spans="1:17">
      <c r="A2" s="61" t="s">
        <v>1082</v>
      </c>
      <c r="B2" s="61"/>
      <c r="J2" t="s">
        <v>1252</v>
      </c>
    </row>
    <row r="3" spans="1:17">
      <c r="A3" s="62"/>
      <c r="B3" s="61"/>
      <c r="C3" s="63"/>
      <c r="D3" s="63"/>
      <c r="E3" s="63"/>
      <c r="F3" s="63"/>
      <c r="G3" s="63"/>
      <c r="H3" s="63"/>
    </row>
    <row r="4" spans="1:17">
      <c r="A4" s="61"/>
      <c r="B4" s="61"/>
    </row>
    <row r="5" spans="1:17">
      <c r="A5" s="61"/>
      <c r="B5" s="61"/>
    </row>
    <row r="6" spans="1:17">
      <c r="A6" s="61"/>
      <c r="B6" s="61"/>
    </row>
    <row r="7" spans="1:17">
      <c r="A7" s="209" t="s">
        <v>1080</v>
      </c>
      <c r="B7" s="209" t="s">
        <v>1079</v>
      </c>
      <c r="C7" s="243" t="s">
        <v>1078</v>
      </c>
      <c r="D7" s="244"/>
      <c r="E7" s="241" t="s">
        <v>1076</v>
      </c>
      <c r="F7" s="241"/>
      <c r="G7" s="241" t="s">
        <v>1074</v>
      </c>
      <c r="H7" s="241"/>
      <c r="J7" s="209" t="s">
        <v>1080</v>
      </c>
      <c r="K7" s="209" t="s">
        <v>1079</v>
      </c>
      <c r="L7" s="243" t="s">
        <v>1078</v>
      </c>
      <c r="M7" s="244"/>
      <c r="N7" s="241" t="s">
        <v>1076</v>
      </c>
      <c r="O7" s="241"/>
      <c r="P7" s="241" t="s">
        <v>1074</v>
      </c>
      <c r="Q7" s="241"/>
    </row>
    <row r="8" spans="1:17" ht="108">
      <c r="A8" s="242"/>
      <c r="B8" s="242"/>
      <c r="C8" s="60" t="s">
        <v>16</v>
      </c>
      <c r="D8" s="48" t="s">
        <v>1083</v>
      </c>
      <c r="E8" s="60" t="s">
        <v>16</v>
      </c>
      <c r="F8" s="48" t="s">
        <v>1084</v>
      </c>
      <c r="G8" s="60" t="s">
        <v>16</v>
      </c>
      <c r="H8" s="48" t="s">
        <v>1073</v>
      </c>
      <c r="J8" s="242"/>
      <c r="K8" s="242"/>
      <c r="L8" s="119" t="s">
        <v>16</v>
      </c>
      <c r="M8" s="116" t="s">
        <v>1083</v>
      </c>
      <c r="N8" s="119" t="s">
        <v>16</v>
      </c>
      <c r="O8" s="116" t="s">
        <v>1084</v>
      </c>
      <c r="P8" s="119" t="s">
        <v>16</v>
      </c>
      <c r="Q8" s="116" t="s">
        <v>1073</v>
      </c>
    </row>
    <row r="9" spans="1:17">
      <c r="A9" s="242"/>
      <c r="B9" s="242"/>
      <c r="C9" s="64" t="s">
        <v>1085</v>
      </c>
      <c r="D9" s="64" t="s">
        <v>1086</v>
      </c>
      <c r="E9" s="64" t="s">
        <v>1087</v>
      </c>
      <c r="F9" s="64" t="s">
        <v>1088</v>
      </c>
      <c r="G9" s="64" t="s">
        <v>1089</v>
      </c>
      <c r="H9" s="64" t="s">
        <v>1090</v>
      </c>
      <c r="J9" s="242"/>
      <c r="K9" s="242"/>
      <c r="L9" s="64" t="s">
        <v>1085</v>
      </c>
      <c r="M9" s="64" t="s">
        <v>1086</v>
      </c>
      <c r="N9" s="64" t="s">
        <v>1087</v>
      </c>
      <c r="O9" s="64" t="s">
        <v>1088</v>
      </c>
      <c r="P9" s="64" t="s">
        <v>1089</v>
      </c>
      <c r="Q9" s="64" t="s">
        <v>1090</v>
      </c>
    </row>
    <row r="10" spans="1:17">
      <c r="A10" s="65">
        <v>1</v>
      </c>
      <c r="B10" s="65">
        <v>2</v>
      </c>
      <c r="C10" s="48">
        <v>3</v>
      </c>
      <c r="D10" s="48">
        <v>4</v>
      </c>
      <c r="E10" s="48">
        <v>5</v>
      </c>
      <c r="F10" s="48">
        <v>6</v>
      </c>
      <c r="G10" s="48">
        <v>7</v>
      </c>
      <c r="H10" s="48">
        <v>8</v>
      </c>
      <c r="J10" s="65">
        <v>1</v>
      </c>
      <c r="K10" s="65">
        <v>2</v>
      </c>
      <c r="L10" s="116">
        <v>3</v>
      </c>
      <c r="M10" s="116">
        <v>4</v>
      </c>
      <c r="N10" s="116">
        <v>5</v>
      </c>
      <c r="O10" s="116">
        <v>6</v>
      </c>
      <c r="P10" s="116">
        <v>7</v>
      </c>
      <c r="Q10" s="116">
        <v>8</v>
      </c>
    </row>
    <row r="11" spans="1:17">
      <c r="A11" s="66" t="s">
        <v>1062</v>
      </c>
      <c r="B11" s="66" t="s">
        <v>1061</v>
      </c>
      <c r="C11" s="149"/>
      <c r="D11" s="149"/>
      <c r="E11" s="149"/>
      <c r="F11" s="149"/>
      <c r="G11" s="149"/>
      <c r="H11" s="149"/>
      <c r="J11" s="66" t="s">
        <v>1062</v>
      </c>
      <c r="K11" s="66" t="s">
        <v>1061</v>
      </c>
      <c r="L11" s="109"/>
      <c r="M11" s="42"/>
      <c r="N11" s="42"/>
      <c r="O11" s="42"/>
      <c r="P11" s="42"/>
      <c r="Q11" s="42"/>
    </row>
    <row r="12" spans="1:17">
      <c r="A12" s="66" t="s">
        <v>1060</v>
      </c>
      <c r="B12" s="66" t="s">
        <v>1059</v>
      </c>
      <c r="C12" s="149"/>
      <c r="D12" s="149"/>
      <c r="E12" s="149"/>
      <c r="F12" s="149"/>
      <c r="G12" s="149"/>
      <c r="H12" s="149"/>
      <c r="J12" s="66" t="s">
        <v>1060</v>
      </c>
      <c r="K12" s="66" t="s">
        <v>1059</v>
      </c>
      <c r="L12" s="109"/>
      <c r="M12" s="42"/>
      <c r="N12" s="42"/>
      <c r="O12" s="42"/>
      <c r="P12" s="42"/>
      <c r="Q12" s="42"/>
    </row>
    <row r="13" spans="1:17">
      <c r="A13" s="66" t="s">
        <v>1058</v>
      </c>
      <c r="B13" s="66" t="s">
        <v>29</v>
      </c>
      <c r="C13" s="151"/>
      <c r="D13" s="151"/>
      <c r="E13" s="151"/>
      <c r="F13" s="150"/>
      <c r="G13" s="150"/>
      <c r="H13" s="150"/>
      <c r="J13" s="66" t="s">
        <v>1058</v>
      </c>
      <c r="K13" s="66" t="s">
        <v>29</v>
      </c>
      <c r="L13" s="109"/>
      <c r="M13" s="42"/>
      <c r="N13" s="42"/>
      <c r="O13" s="42"/>
      <c r="P13" s="42"/>
      <c r="Q13" s="42"/>
    </row>
    <row r="14" spans="1:17">
      <c r="A14" s="66" t="s">
        <v>1057</v>
      </c>
      <c r="B14" s="66" t="s">
        <v>32</v>
      </c>
      <c r="C14" s="151"/>
      <c r="D14" s="151"/>
      <c r="E14" s="151"/>
      <c r="F14" s="150"/>
      <c r="G14" s="150"/>
      <c r="H14" s="150"/>
      <c r="J14" s="66" t="s">
        <v>1057</v>
      </c>
      <c r="K14" s="66" t="s">
        <v>32</v>
      </c>
      <c r="L14" s="109"/>
      <c r="M14" s="42"/>
      <c r="N14" s="42"/>
      <c r="O14" s="42"/>
      <c r="P14" s="42"/>
      <c r="Q14" s="42"/>
    </row>
    <row r="15" spans="1:17">
      <c r="A15" s="66" t="s">
        <v>1056</v>
      </c>
      <c r="B15" s="66" t="s">
        <v>1055</v>
      </c>
      <c r="C15" s="56"/>
      <c r="D15" s="56"/>
      <c r="E15" s="56"/>
      <c r="F15" s="53"/>
      <c r="G15" s="53"/>
      <c r="H15" s="53"/>
      <c r="J15" s="66" t="s">
        <v>1056</v>
      </c>
      <c r="K15" s="66" t="s">
        <v>1055</v>
      </c>
      <c r="L15" s="109"/>
      <c r="M15" s="42"/>
      <c r="N15" s="42"/>
      <c r="O15" s="42"/>
      <c r="P15" s="42"/>
      <c r="Q15" s="42"/>
    </row>
    <row r="16" spans="1:17">
      <c r="A16" s="66" t="s">
        <v>1051</v>
      </c>
      <c r="B16" s="66" t="s">
        <v>1054</v>
      </c>
      <c r="C16" s="56"/>
      <c r="D16" s="56"/>
      <c r="E16" s="56"/>
      <c r="F16" s="53"/>
      <c r="G16" s="53"/>
      <c r="H16" s="53"/>
      <c r="J16" s="66" t="s">
        <v>1051</v>
      </c>
      <c r="K16" s="66" t="s">
        <v>1054</v>
      </c>
      <c r="L16" s="109"/>
      <c r="M16" s="42"/>
      <c r="N16" s="42"/>
      <c r="O16" s="42"/>
      <c r="P16" s="42"/>
      <c r="Q16" s="42"/>
    </row>
    <row r="17" spans="1:17">
      <c r="A17" s="66" t="s">
        <v>1053</v>
      </c>
      <c r="B17" s="66" t="s">
        <v>1052</v>
      </c>
      <c r="C17" s="56"/>
      <c r="D17" s="56"/>
      <c r="E17" s="56"/>
      <c r="F17" s="53"/>
      <c r="G17" s="53"/>
      <c r="H17" s="53"/>
      <c r="J17" s="66" t="s">
        <v>1053</v>
      </c>
      <c r="K17" s="66" t="s">
        <v>1052</v>
      </c>
      <c r="L17" s="109"/>
      <c r="M17" s="42"/>
      <c r="N17" s="42"/>
      <c r="O17" s="42"/>
      <c r="P17" s="42"/>
      <c r="Q17" s="42"/>
    </row>
    <row r="18" spans="1:17">
      <c r="A18" s="66" t="s">
        <v>1051</v>
      </c>
      <c r="B18" s="66" t="s">
        <v>1050</v>
      </c>
      <c r="C18" s="56"/>
      <c r="D18" s="56"/>
      <c r="E18" s="56"/>
      <c r="F18" s="53"/>
      <c r="G18" s="53"/>
      <c r="H18" s="53"/>
      <c r="J18" s="66" t="s">
        <v>1051</v>
      </c>
      <c r="K18" s="66" t="s">
        <v>1050</v>
      </c>
      <c r="L18" s="109"/>
      <c r="M18" s="42"/>
      <c r="N18" s="42"/>
      <c r="O18" s="42"/>
      <c r="P18" s="42"/>
      <c r="Q18" s="42"/>
    </row>
    <row r="19" spans="1:17">
      <c r="A19" s="66" t="s">
        <v>1049</v>
      </c>
      <c r="B19" s="66" t="s">
        <v>35</v>
      </c>
      <c r="C19" s="56"/>
      <c r="D19" s="56"/>
      <c r="E19" s="56"/>
      <c r="F19" s="53"/>
      <c r="G19" s="53"/>
      <c r="H19" s="53"/>
      <c r="J19" s="66" t="s">
        <v>1049</v>
      </c>
      <c r="K19" s="66" t="s">
        <v>35</v>
      </c>
      <c r="L19" s="109"/>
      <c r="M19" s="42"/>
      <c r="N19" s="42"/>
      <c r="O19" s="42"/>
      <c r="P19" s="42"/>
      <c r="Q19" s="42"/>
    </row>
    <row r="20" spans="1:17">
      <c r="A20" s="66" t="s">
        <v>1048</v>
      </c>
      <c r="B20" s="66" t="s">
        <v>1047</v>
      </c>
      <c r="C20" s="56"/>
      <c r="D20" s="56"/>
      <c r="E20" s="56"/>
      <c r="F20" s="53"/>
      <c r="G20" s="53"/>
      <c r="H20" s="53"/>
      <c r="J20" s="66" t="s">
        <v>1048</v>
      </c>
      <c r="K20" s="66" t="s">
        <v>1047</v>
      </c>
      <c r="L20" s="109"/>
      <c r="M20" s="42"/>
      <c r="N20" s="42"/>
      <c r="O20" s="42"/>
      <c r="P20" s="42"/>
      <c r="Q20" s="42"/>
    </row>
    <row r="21" spans="1:17">
      <c r="A21" s="66" t="s">
        <v>1046</v>
      </c>
      <c r="B21" s="66" t="s">
        <v>1045</v>
      </c>
      <c r="C21" s="56"/>
      <c r="D21" s="56"/>
      <c r="E21" s="56"/>
      <c r="F21" s="53"/>
      <c r="G21" s="53"/>
      <c r="H21" s="53"/>
      <c r="J21" s="66" t="s">
        <v>1046</v>
      </c>
      <c r="K21" s="66" t="s">
        <v>1045</v>
      </c>
      <c r="L21" s="109"/>
      <c r="M21" s="42"/>
      <c r="N21" s="42"/>
      <c r="O21" s="42"/>
      <c r="P21" s="42"/>
      <c r="Q21" s="42"/>
    </row>
    <row r="22" spans="1:17">
      <c r="A22" s="66" t="s">
        <v>1044</v>
      </c>
      <c r="B22" s="66" t="s">
        <v>1043</v>
      </c>
      <c r="C22" s="56"/>
      <c r="D22" s="56"/>
      <c r="E22" s="56"/>
      <c r="F22" s="53"/>
      <c r="G22" s="53"/>
      <c r="H22" s="53"/>
      <c r="J22" s="66" t="s">
        <v>1044</v>
      </c>
      <c r="K22" s="66" t="s">
        <v>1043</v>
      </c>
      <c r="L22" s="109"/>
      <c r="M22" s="42"/>
      <c r="N22" s="42"/>
      <c r="O22" s="42"/>
      <c r="P22" s="42"/>
      <c r="Q22" s="42"/>
    </row>
    <row r="23" spans="1:17">
      <c r="A23" s="66" t="s">
        <v>1042</v>
      </c>
      <c r="B23" s="66" t="s">
        <v>1041</v>
      </c>
      <c r="C23" s="56"/>
      <c r="D23" s="56"/>
      <c r="E23" s="56"/>
      <c r="F23" s="53"/>
      <c r="G23" s="53"/>
      <c r="H23" s="53"/>
      <c r="J23" s="66" t="s">
        <v>1042</v>
      </c>
      <c r="K23" s="66" t="s">
        <v>1041</v>
      </c>
      <c r="L23" s="109"/>
      <c r="M23" s="42"/>
      <c r="N23" s="42"/>
      <c r="O23" s="42"/>
      <c r="P23" s="42"/>
      <c r="Q23" s="42"/>
    </row>
    <row r="24" spans="1:17">
      <c r="A24" s="66" t="s">
        <v>1040</v>
      </c>
      <c r="B24" s="66" t="s">
        <v>1039</v>
      </c>
      <c r="C24" s="56"/>
      <c r="D24" s="56"/>
      <c r="E24" s="56"/>
      <c r="F24" s="53"/>
      <c r="G24" s="53"/>
      <c r="H24" s="53"/>
      <c r="J24" s="66" t="s">
        <v>1040</v>
      </c>
      <c r="K24" s="66" t="s">
        <v>1039</v>
      </c>
      <c r="L24" s="109"/>
      <c r="M24" s="42"/>
      <c r="N24" s="42"/>
      <c r="O24" s="42"/>
      <c r="P24" s="42"/>
      <c r="Q24" s="42"/>
    </row>
    <row r="25" spans="1:17">
      <c r="A25" s="66" t="s">
        <v>1038</v>
      </c>
      <c r="B25" s="66" t="s">
        <v>38</v>
      </c>
      <c r="C25" s="56"/>
      <c r="D25" s="56"/>
      <c r="E25" s="56"/>
      <c r="F25" s="53"/>
      <c r="G25" s="53"/>
      <c r="H25" s="53"/>
      <c r="J25" s="66" t="s">
        <v>1038</v>
      </c>
      <c r="K25" s="66" t="s">
        <v>38</v>
      </c>
      <c r="L25" s="109"/>
      <c r="M25" s="42"/>
      <c r="N25" s="42"/>
      <c r="O25" s="42"/>
      <c r="P25" s="42"/>
      <c r="Q25" s="42"/>
    </row>
    <row r="26" spans="1:17">
      <c r="A26" s="66" t="s">
        <v>1037</v>
      </c>
      <c r="B26" s="66" t="s">
        <v>1036</v>
      </c>
      <c r="C26" s="56"/>
      <c r="D26" s="56"/>
      <c r="E26" s="56"/>
      <c r="F26" s="53"/>
      <c r="G26" s="53"/>
      <c r="H26" s="53"/>
      <c r="J26" s="66" t="s">
        <v>1037</v>
      </c>
      <c r="K26" s="66" t="s">
        <v>1036</v>
      </c>
      <c r="L26" s="109"/>
      <c r="M26" s="42"/>
      <c r="N26" s="42"/>
      <c r="O26" s="42"/>
      <c r="P26" s="42"/>
      <c r="Q26" s="42"/>
    </row>
    <row r="27" spans="1:17">
      <c r="A27" s="66" t="s">
        <v>1035</v>
      </c>
      <c r="B27" s="66" t="s">
        <v>1034</v>
      </c>
      <c r="C27" s="56"/>
      <c r="D27" s="56"/>
      <c r="E27" s="56"/>
      <c r="F27" s="53"/>
      <c r="G27" s="53"/>
      <c r="H27" s="53"/>
      <c r="J27" s="66" t="s">
        <v>1035</v>
      </c>
      <c r="K27" s="66" t="s">
        <v>1034</v>
      </c>
      <c r="L27" s="109"/>
      <c r="M27" s="42"/>
      <c r="N27" s="42"/>
      <c r="O27" s="42"/>
      <c r="P27" s="42"/>
      <c r="Q27" s="42"/>
    </row>
    <row r="28" spans="1:17">
      <c r="A28" s="66" t="s">
        <v>1033</v>
      </c>
      <c r="B28" s="66" t="s">
        <v>1032</v>
      </c>
      <c r="C28" s="56"/>
      <c r="D28" s="56"/>
      <c r="E28" s="56"/>
      <c r="F28" s="53"/>
      <c r="G28" s="53"/>
      <c r="H28" s="53"/>
      <c r="J28" s="66" t="s">
        <v>1033</v>
      </c>
      <c r="K28" s="66" t="s">
        <v>1032</v>
      </c>
      <c r="L28" s="109"/>
      <c r="M28" s="42"/>
      <c r="N28" s="42"/>
      <c r="O28" s="42"/>
      <c r="P28" s="42"/>
      <c r="Q28" s="42"/>
    </row>
    <row r="29" spans="1:17">
      <c r="A29" s="66" t="s">
        <v>1031</v>
      </c>
      <c r="B29" s="66" t="s">
        <v>1030</v>
      </c>
      <c r="C29" s="56"/>
      <c r="D29" s="56"/>
      <c r="E29" s="56"/>
      <c r="F29" s="53"/>
      <c r="G29" s="53"/>
      <c r="H29" s="53"/>
      <c r="J29" s="66" t="s">
        <v>1031</v>
      </c>
      <c r="K29" s="66" t="s">
        <v>1030</v>
      </c>
      <c r="L29" s="109"/>
      <c r="M29" s="42"/>
      <c r="N29" s="42"/>
      <c r="O29" s="42"/>
      <c r="P29" s="42"/>
      <c r="Q29" s="42"/>
    </row>
    <row r="30" spans="1:17">
      <c r="A30" s="66" t="s">
        <v>1029</v>
      </c>
      <c r="B30" s="66" t="s">
        <v>1028</v>
      </c>
      <c r="C30" s="56"/>
      <c r="D30" s="56"/>
      <c r="E30" s="56"/>
      <c r="F30" s="53"/>
      <c r="G30" s="53"/>
      <c r="H30" s="53"/>
      <c r="J30" s="66" t="s">
        <v>1029</v>
      </c>
      <c r="K30" s="66" t="s">
        <v>1028</v>
      </c>
      <c r="L30" s="109"/>
      <c r="M30" s="42"/>
      <c r="N30" s="42"/>
      <c r="O30" s="42"/>
      <c r="P30" s="42"/>
      <c r="Q30" s="42"/>
    </row>
    <row r="31" spans="1:17">
      <c r="A31" s="66" t="s">
        <v>1027</v>
      </c>
      <c r="B31" s="66" t="s">
        <v>1026</v>
      </c>
      <c r="C31" s="56"/>
      <c r="D31" s="56"/>
      <c r="E31" s="56"/>
      <c r="F31" s="53"/>
      <c r="G31" s="53"/>
      <c r="H31" s="53"/>
      <c r="J31" s="66" t="s">
        <v>1027</v>
      </c>
      <c r="K31" s="66" t="s">
        <v>1026</v>
      </c>
      <c r="L31" s="109"/>
      <c r="M31" s="42"/>
      <c r="N31" s="42"/>
      <c r="O31" s="42"/>
      <c r="P31" s="42"/>
      <c r="Q31" s="42"/>
    </row>
    <row r="32" spans="1:17">
      <c r="A32" s="66" t="s">
        <v>1025</v>
      </c>
      <c r="B32" s="66" t="s">
        <v>41</v>
      </c>
      <c r="C32" s="56"/>
      <c r="D32" s="56"/>
      <c r="E32" s="56"/>
      <c r="F32" s="53"/>
      <c r="G32" s="53"/>
      <c r="H32" s="53"/>
      <c r="J32" s="66" t="s">
        <v>1025</v>
      </c>
      <c r="K32" s="66" t="s">
        <v>41</v>
      </c>
      <c r="L32" s="109"/>
      <c r="M32" s="42"/>
      <c r="N32" s="42"/>
      <c r="O32" s="42"/>
      <c r="P32" s="42"/>
      <c r="Q32" s="42"/>
    </row>
    <row r="33" spans="1:17">
      <c r="A33" s="66" t="s">
        <v>1024</v>
      </c>
      <c r="B33" s="66" t="s">
        <v>44</v>
      </c>
      <c r="C33" s="56"/>
      <c r="D33" s="56"/>
      <c r="E33" s="56"/>
      <c r="F33" s="53"/>
      <c r="G33" s="53"/>
      <c r="H33" s="53"/>
      <c r="J33" s="66" t="s">
        <v>1024</v>
      </c>
      <c r="K33" s="66" t="s">
        <v>44</v>
      </c>
      <c r="L33" s="109"/>
      <c r="M33" s="42"/>
      <c r="N33" s="42"/>
      <c r="O33" s="42"/>
      <c r="P33" s="42"/>
      <c r="Q33" s="42"/>
    </row>
    <row r="34" spans="1:17">
      <c r="A34" s="66" t="s">
        <v>1023</v>
      </c>
      <c r="B34" s="66" t="s">
        <v>1022</v>
      </c>
      <c r="C34" s="56"/>
      <c r="D34" s="56"/>
      <c r="E34" s="56"/>
      <c r="F34" s="53"/>
      <c r="G34" s="53"/>
      <c r="H34" s="53"/>
      <c r="J34" s="66" t="s">
        <v>1023</v>
      </c>
      <c r="K34" s="66" t="s">
        <v>1022</v>
      </c>
      <c r="L34" s="109"/>
      <c r="M34" s="42"/>
      <c r="N34" s="42"/>
      <c r="O34" s="42"/>
      <c r="P34" s="42"/>
      <c r="Q34" s="42"/>
    </row>
    <row r="35" spans="1:17">
      <c r="A35" s="66" t="s">
        <v>1021</v>
      </c>
      <c r="B35" s="66" t="s">
        <v>1020</v>
      </c>
      <c r="C35" s="56"/>
      <c r="D35" s="56"/>
      <c r="E35" s="56"/>
      <c r="F35" s="53"/>
      <c r="G35" s="53"/>
      <c r="H35" s="53"/>
      <c r="J35" s="66" t="s">
        <v>1021</v>
      </c>
      <c r="K35" s="66" t="s">
        <v>1020</v>
      </c>
      <c r="L35" s="109"/>
      <c r="M35" s="42"/>
      <c r="N35" s="42"/>
      <c r="O35" s="42"/>
      <c r="P35" s="42"/>
      <c r="Q35" s="42"/>
    </row>
    <row r="36" spans="1:17">
      <c r="A36" s="66" t="s">
        <v>1019</v>
      </c>
      <c r="B36" s="66" t="s">
        <v>1018</v>
      </c>
      <c r="C36" s="56"/>
      <c r="D36" s="56"/>
      <c r="E36" s="56"/>
      <c r="F36" s="53"/>
      <c r="G36" s="53"/>
      <c r="H36" s="53"/>
      <c r="J36" s="66" t="s">
        <v>1019</v>
      </c>
      <c r="K36" s="66" t="s">
        <v>1018</v>
      </c>
      <c r="L36" s="109"/>
      <c r="M36" s="42"/>
      <c r="N36" s="42"/>
      <c r="O36" s="42"/>
      <c r="P36" s="42"/>
      <c r="Q36" s="42"/>
    </row>
    <row r="37" spans="1:17">
      <c r="A37" s="66" t="s">
        <v>1017</v>
      </c>
      <c r="B37" s="66" t="s">
        <v>1016</v>
      </c>
      <c r="C37" s="56"/>
      <c r="D37" s="56"/>
      <c r="E37" s="56"/>
      <c r="F37" s="53"/>
      <c r="G37" s="53"/>
      <c r="H37" s="53"/>
      <c r="J37" s="66" t="s">
        <v>1017</v>
      </c>
      <c r="K37" s="66" t="s">
        <v>1016</v>
      </c>
      <c r="L37" s="109"/>
      <c r="M37" s="42"/>
      <c r="N37" s="42"/>
      <c r="O37" s="42"/>
      <c r="P37" s="42"/>
      <c r="Q37" s="42"/>
    </row>
    <row r="38" spans="1:17">
      <c r="A38" s="66" t="s">
        <v>1015</v>
      </c>
      <c r="B38" s="66" t="s">
        <v>1014</v>
      </c>
      <c r="C38" s="56"/>
      <c r="D38" s="56"/>
      <c r="E38" s="56"/>
      <c r="F38" s="53"/>
      <c r="G38" s="53"/>
      <c r="H38" s="53"/>
      <c r="J38" s="66" t="s">
        <v>1015</v>
      </c>
      <c r="K38" s="66" t="s">
        <v>1014</v>
      </c>
      <c r="L38" s="109"/>
      <c r="M38" s="42"/>
      <c r="N38" s="42"/>
      <c r="O38" s="42"/>
      <c r="P38" s="42"/>
      <c r="Q38" s="42"/>
    </row>
    <row r="39" spans="1:17">
      <c r="A39" s="66" t="s">
        <v>1013</v>
      </c>
      <c r="B39" s="66" t="s">
        <v>47</v>
      </c>
      <c r="C39" s="56"/>
      <c r="D39" s="56"/>
      <c r="E39" s="56"/>
      <c r="F39" s="53"/>
      <c r="G39" s="53"/>
      <c r="H39" s="53"/>
      <c r="J39" s="66" t="s">
        <v>1013</v>
      </c>
      <c r="K39" s="66" t="s">
        <v>47</v>
      </c>
      <c r="L39" s="109"/>
      <c r="M39" s="42"/>
      <c r="N39" s="42"/>
      <c r="O39" s="42"/>
      <c r="P39" s="42"/>
      <c r="Q39" s="42"/>
    </row>
    <row r="40" spans="1:17">
      <c r="A40" s="66" t="s">
        <v>1012</v>
      </c>
      <c r="B40" s="66" t="s">
        <v>50</v>
      </c>
      <c r="C40" s="56"/>
      <c r="D40" s="56"/>
      <c r="E40" s="56"/>
      <c r="F40" s="53"/>
      <c r="G40" s="53"/>
      <c r="H40" s="53"/>
      <c r="J40" s="66" t="s">
        <v>1012</v>
      </c>
      <c r="K40" s="66" t="s">
        <v>50</v>
      </c>
      <c r="L40" s="109"/>
      <c r="M40" s="42"/>
      <c r="N40" s="42"/>
      <c r="O40" s="42"/>
      <c r="P40" s="42"/>
      <c r="Q40" s="42"/>
    </row>
    <row r="41" spans="1:17">
      <c r="A41" s="66" t="s">
        <v>1011</v>
      </c>
      <c r="B41" s="66" t="s">
        <v>1010</v>
      </c>
      <c r="C41" s="56"/>
      <c r="D41" s="56"/>
      <c r="E41" s="56"/>
      <c r="F41" s="53"/>
      <c r="G41" s="53"/>
      <c r="H41" s="53"/>
      <c r="J41" s="66" t="s">
        <v>1011</v>
      </c>
      <c r="K41" s="66" t="s">
        <v>1010</v>
      </c>
      <c r="L41" s="109"/>
      <c r="M41" s="42"/>
      <c r="N41" s="42"/>
      <c r="O41" s="42"/>
      <c r="P41" s="42"/>
      <c r="Q41" s="42"/>
    </row>
    <row r="42" spans="1:17">
      <c r="A42" s="66" t="s">
        <v>1009</v>
      </c>
      <c r="B42" s="66" t="s">
        <v>1008</v>
      </c>
      <c r="C42" s="56"/>
      <c r="D42" s="56"/>
      <c r="E42" s="56"/>
      <c r="F42" s="53"/>
      <c r="G42" s="53"/>
      <c r="H42" s="53"/>
      <c r="J42" s="66" t="s">
        <v>1009</v>
      </c>
      <c r="K42" s="66" t="s">
        <v>1008</v>
      </c>
      <c r="L42" s="109"/>
      <c r="M42" s="42"/>
      <c r="N42" s="42"/>
      <c r="O42" s="42"/>
      <c r="P42" s="42"/>
      <c r="Q42" s="42"/>
    </row>
    <row r="43" spans="1:17">
      <c r="A43" s="66" t="s">
        <v>1007</v>
      </c>
      <c r="B43" s="66" t="s">
        <v>1006</v>
      </c>
      <c r="C43" s="56"/>
      <c r="D43" s="56"/>
      <c r="E43" s="56"/>
      <c r="F43" s="53"/>
      <c r="G43" s="53"/>
      <c r="H43" s="53"/>
      <c r="J43" s="66" t="s">
        <v>1007</v>
      </c>
      <c r="K43" s="66" t="s">
        <v>1006</v>
      </c>
      <c r="L43" s="109"/>
      <c r="M43" s="42"/>
      <c r="N43" s="42"/>
      <c r="O43" s="42"/>
      <c r="P43" s="42"/>
      <c r="Q43" s="42"/>
    </row>
    <row r="44" spans="1:17">
      <c r="A44" s="66" t="s">
        <v>1005</v>
      </c>
      <c r="B44" s="66" t="s">
        <v>1004</v>
      </c>
      <c r="C44" s="56"/>
      <c r="D44" s="56"/>
      <c r="E44" s="56"/>
      <c r="F44" s="53"/>
      <c r="G44" s="53"/>
      <c r="H44" s="53"/>
      <c r="J44" s="66" t="s">
        <v>1005</v>
      </c>
      <c r="K44" s="66" t="s">
        <v>1004</v>
      </c>
      <c r="L44" s="109"/>
      <c r="M44" s="42"/>
      <c r="N44" s="42"/>
      <c r="O44" s="42"/>
      <c r="P44" s="42"/>
      <c r="Q44" s="42"/>
    </row>
    <row r="45" spans="1:17">
      <c r="A45" s="66" t="s">
        <v>1003</v>
      </c>
      <c r="B45" s="66" t="s">
        <v>56</v>
      </c>
      <c r="C45" s="56"/>
      <c r="D45" s="56"/>
      <c r="E45" s="56"/>
      <c r="F45" s="53"/>
      <c r="G45" s="53"/>
      <c r="H45" s="53"/>
      <c r="J45" s="66" t="s">
        <v>1003</v>
      </c>
      <c r="K45" s="66" t="s">
        <v>56</v>
      </c>
      <c r="L45" s="109"/>
      <c r="M45" s="42"/>
      <c r="N45" s="42"/>
      <c r="O45" s="42"/>
      <c r="P45" s="42"/>
      <c r="Q45" s="42"/>
    </row>
    <row r="46" spans="1:17">
      <c r="A46" s="66" t="s">
        <v>1002</v>
      </c>
      <c r="B46" s="66" t="s">
        <v>1001</v>
      </c>
      <c r="C46" s="56"/>
      <c r="D46" s="56"/>
      <c r="E46" s="56"/>
      <c r="F46" s="53"/>
      <c r="G46" s="53"/>
      <c r="H46" s="53"/>
      <c r="J46" s="66" t="s">
        <v>1002</v>
      </c>
      <c r="K46" s="66" t="s">
        <v>1001</v>
      </c>
      <c r="L46" s="109"/>
      <c r="M46" s="42"/>
      <c r="N46" s="42"/>
      <c r="O46" s="42"/>
      <c r="P46" s="42"/>
      <c r="Q46" s="42"/>
    </row>
    <row r="47" spans="1:17">
      <c r="A47" s="66" t="s">
        <v>1000</v>
      </c>
      <c r="B47" s="66" t="s">
        <v>117</v>
      </c>
      <c r="C47" s="56"/>
      <c r="D47" s="56"/>
      <c r="E47" s="56"/>
      <c r="F47" s="53"/>
      <c r="G47" s="53"/>
      <c r="H47" s="53"/>
      <c r="J47" s="66" t="s">
        <v>1000</v>
      </c>
      <c r="K47" s="66" t="s">
        <v>117</v>
      </c>
      <c r="L47" s="109"/>
      <c r="M47" s="42"/>
      <c r="N47" s="42"/>
      <c r="O47" s="42"/>
      <c r="P47" s="42"/>
      <c r="Q47" s="42"/>
    </row>
    <row r="48" spans="1:17">
      <c r="A48" s="66" t="s">
        <v>999</v>
      </c>
      <c r="B48" s="66" t="s">
        <v>123</v>
      </c>
      <c r="C48" s="56"/>
      <c r="D48" s="56"/>
      <c r="E48" s="56"/>
      <c r="F48" s="53"/>
      <c r="G48" s="53"/>
      <c r="H48" s="53"/>
      <c r="J48" s="66" t="s">
        <v>999</v>
      </c>
      <c r="K48" s="66" t="s">
        <v>123</v>
      </c>
      <c r="L48" s="109"/>
      <c r="M48" s="42"/>
      <c r="N48" s="42"/>
      <c r="O48" s="42"/>
      <c r="P48" s="42"/>
      <c r="Q48" s="42"/>
    </row>
    <row r="49" spans="1:17">
      <c r="A49" s="66" t="s">
        <v>998</v>
      </c>
      <c r="B49" s="66" t="s">
        <v>129</v>
      </c>
      <c r="C49" s="56"/>
      <c r="D49" s="56"/>
      <c r="E49" s="56"/>
      <c r="F49" s="53"/>
      <c r="G49" s="53"/>
      <c r="H49" s="53"/>
      <c r="J49" s="66" t="s">
        <v>998</v>
      </c>
      <c r="K49" s="66" t="s">
        <v>129</v>
      </c>
      <c r="L49" s="109"/>
      <c r="M49" s="42"/>
      <c r="N49" s="42"/>
      <c r="O49" s="42"/>
      <c r="P49" s="42"/>
      <c r="Q49" s="42"/>
    </row>
    <row r="50" spans="1:17">
      <c r="A50" s="66" t="s">
        <v>997</v>
      </c>
      <c r="B50" s="66" t="s">
        <v>996</v>
      </c>
      <c r="C50" s="56"/>
      <c r="D50" s="56"/>
      <c r="E50" s="56"/>
      <c r="F50" s="53"/>
      <c r="G50" s="53"/>
      <c r="H50" s="53"/>
      <c r="J50" s="66" t="s">
        <v>997</v>
      </c>
      <c r="K50" s="66" t="s">
        <v>996</v>
      </c>
      <c r="L50" s="109"/>
      <c r="M50" s="42"/>
      <c r="N50" s="42"/>
      <c r="O50" s="42"/>
      <c r="P50" s="42"/>
      <c r="Q50" s="42"/>
    </row>
    <row r="51" spans="1:17">
      <c r="A51" s="66" t="s">
        <v>995</v>
      </c>
      <c r="B51" s="66" t="s">
        <v>994</v>
      </c>
      <c r="C51" s="56"/>
      <c r="D51" s="56"/>
      <c r="E51" s="56"/>
      <c r="F51" s="53"/>
      <c r="G51" s="53"/>
      <c r="H51" s="53"/>
      <c r="J51" s="66" t="s">
        <v>995</v>
      </c>
      <c r="K51" s="66" t="s">
        <v>994</v>
      </c>
      <c r="L51" s="109"/>
      <c r="M51" s="42"/>
      <c r="N51" s="42"/>
      <c r="O51" s="42"/>
      <c r="P51" s="42"/>
      <c r="Q51" s="42"/>
    </row>
    <row r="52" spans="1:17">
      <c r="A52" s="66" t="s">
        <v>993</v>
      </c>
      <c r="B52" s="66" t="s">
        <v>992</v>
      </c>
      <c r="C52" s="56"/>
      <c r="D52" s="56"/>
      <c r="E52" s="56"/>
      <c r="F52" s="53"/>
      <c r="G52" s="53"/>
      <c r="H52" s="53"/>
      <c r="J52" s="66" t="s">
        <v>993</v>
      </c>
      <c r="K52" s="66" t="s">
        <v>992</v>
      </c>
      <c r="L52" s="109"/>
      <c r="M52" s="42"/>
      <c r="N52" s="42"/>
      <c r="O52" s="42"/>
      <c r="P52" s="42"/>
      <c r="Q52" s="42"/>
    </row>
    <row r="53" spans="1:17">
      <c r="A53" s="66" t="s">
        <v>991</v>
      </c>
      <c r="B53" s="66" t="s">
        <v>990</v>
      </c>
      <c r="C53" s="56"/>
      <c r="D53" s="56"/>
      <c r="E53" s="56"/>
      <c r="F53" s="53"/>
      <c r="G53" s="53"/>
      <c r="H53" s="53"/>
      <c r="J53" s="66" t="s">
        <v>991</v>
      </c>
      <c r="K53" s="66" t="s">
        <v>990</v>
      </c>
      <c r="L53" s="109"/>
      <c r="M53" s="42"/>
      <c r="N53" s="42"/>
      <c r="O53" s="42"/>
      <c r="P53" s="42"/>
      <c r="Q53" s="42"/>
    </row>
    <row r="54" spans="1:17">
      <c r="A54" s="66" t="s">
        <v>278</v>
      </c>
      <c r="B54" s="66" t="s">
        <v>989</v>
      </c>
      <c r="C54" s="56"/>
      <c r="D54" s="56"/>
      <c r="E54" s="56"/>
      <c r="F54" s="53"/>
      <c r="G54" s="53"/>
      <c r="H54" s="53"/>
      <c r="J54" s="66" t="s">
        <v>278</v>
      </c>
      <c r="K54" s="66" t="s">
        <v>989</v>
      </c>
      <c r="L54" s="109"/>
      <c r="M54" s="42"/>
      <c r="N54" s="42"/>
      <c r="O54" s="42"/>
      <c r="P54" s="42"/>
      <c r="Q54" s="42"/>
    </row>
    <row r="55" spans="1:17">
      <c r="A55" s="66" t="s">
        <v>988</v>
      </c>
      <c r="B55" s="66" t="s">
        <v>987</v>
      </c>
      <c r="C55" s="56"/>
      <c r="D55" s="56"/>
      <c r="E55" s="56"/>
      <c r="F55" s="53"/>
      <c r="G55" s="53"/>
      <c r="H55" s="53"/>
      <c r="J55" s="66" t="s">
        <v>988</v>
      </c>
      <c r="K55" s="66" t="s">
        <v>987</v>
      </c>
      <c r="L55" s="109"/>
      <c r="M55" s="42"/>
      <c r="N55" s="42"/>
      <c r="O55" s="42"/>
      <c r="P55" s="42"/>
      <c r="Q55" s="42"/>
    </row>
    <row r="56" spans="1:17">
      <c r="A56" s="66" t="s">
        <v>986</v>
      </c>
      <c r="B56" s="66" t="s">
        <v>985</v>
      </c>
      <c r="C56" s="56"/>
      <c r="D56" s="56"/>
      <c r="E56" s="56"/>
      <c r="F56" s="53"/>
      <c r="G56" s="53"/>
      <c r="H56" s="53"/>
      <c r="J56" s="66" t="s">
        <v>986</v>
      </c>
      <c r="K56" s="66" t="s">
        <v>985</v>
      </c>
      <c r="L56" s="109"/>
      <c r="M56" s="42"/>
      <c r="N56" s="42"/>
      <c r="O56" s="42"/>
      <c r="P56" s="42"/>
      <c r="Q56" s="42"/>
    </row>
    <row r="57" spans="1:17">
      <c r="A57" s="66" t="s">
        <v>984</v>
      </c>
      <c r="B57" s="66" t="s">
        <v>983</v>
      </c>
      <c r="C57" s="9"/>
      <c r="D57" s="9"/>
      <c r="E57" s="9"/>
      <c r="F57" s="53"/>
      <c r="G57" s="53"/>
      <c r="H57" s="53"/>
      <c r="J57" s="66" t="s">
        <v>984</v>
      </c>
      <c r="K57" s="66" t="s">
        <v>983</v>
      </c>
      <c r="L57" s="109"/>
      <c r="M57" s="42"/>
      <c r="N57" s="42"/>
      <c r="O57" s="42"/>
      <c r="P57" s="42"/>
      <c r="Q57" s="42"/>
    </row>
    <row r="58" spans="1:17">
      <c r="A58" s="66" t="s">
        <v>982</v>
      </c>
      <c r="B58" s="66" t="s">
        <v>135</v>
      </c>
      <c r="C58" s="9"/>
      <c r="D58" s="9"/>
      <c r="E58" s="9"/>
      <c r="F58" s="53"/>
      <c r="G58" s="53"/>
      <c r="H58" s="53"/>
      <c r="J58" s="66" t="s">
        <v>982</v>
      </c>
      <c r="K58" s="66" t="s">
        <v>135</v>
      </c>
      <c r="L58" s="109"/>
      <c r="M58" s="42"/>
      <c r="N58" s="42"/>
      <c r="O58" s="42"/>
      <c r="P58" s="42"/>
      <c r="Q58" s="42"/>
    </row>
    <row r="59" spans="1:17">
      <c r="A59" s="66" t="s">
        <v>981</v>
      </c>
      <c r="B59" s="66" t="s">
        <v>138</v>
      </c>
      <c r="C59" s="9"/>
      <c r="D59" s="9"/>
      <c r="E59" s="9"/>
      <c r="F59" s="53"/>
      <c r="G59" s="53"/>
      <c r="H59" s="53"/>
      <c r="J59" s="66" t="s">
        <v>981</v>
      </c>
      <c r="K59" s="66" t="s">
        <v>138</v>
      </c>
      <c r="L59" s="109"/>
      <c r="M59" s="42"/>
      <c r="N59" s="42"/>
      <c r="O59" s="42"/>
      <c r="P59" s="42"/>
      <c r="Q59" s="42"/>
    </row>
    <row r="60" spans="1:17">
      <c r="A60" s="66" t="s">
        <v>980</v>
      </c>
      <c r="B60" s="66" t="s">
        <v>979</v>
      </c>
      <c r="C60" s="9"/>
      <c r="D60" s="9"/>
      <c r="E60" s="9"/>
      <c r="F60" s="53"/>
      <c r="G60" s="53"/>
      <c r="H60" s="53"/>
      <c r="J60" s="66" t="s">
        <v>980</v>
      </c>
      <c r="K60" s="66" t="s">
        <v>979</v>
      </c>
      <c r="L60" s="109"/>
      <c r="M60" s="42"/>
      <c r="N60" s="42"/>
      <c r="O60" s="42"/>
      <c r="P60" s="42"/>
      <c r="Q60" s="42"/>
    </row>
    <row r="61" spans="1:17">
      <c r="A61" s="66" t="s">
        <v>978</v>
      </c>
      <c r="B61" s="66" t="s">
        <v>198</v>
      </c>
      <c r="C61" s="9"/>
      <c r="D61" s="9"/>
      <c r="E61" s="9"/>
      <c r="F61" s="53"/>
      <c r="G61" s="53"/>
      <c r="H61" s="53"/>
      <c r="J61" s="66" t="s">
        <v>978</v>
      </c>
      <c r="K61" s="66" t="s">
        <v>198</v>
      </c>
      <c r="L61" s="109"/>
      <c r="M61" s="42"/>
      <c r="N61" s="42"/>
      <c r="O61" s="42"/>
      <c r="P61" s="42"/>
      <c r="Q61" s="42"/>
    </row>
    <row r="62" spans="1:17">
      <c r="A62" s="66" t="s">
        <v>977</v>
      </c>
      <c r="B62" s="66" t="s">
        <v>976</v>
      </c>
      <c r="C62" s="9"/>
      <c r="D62" s="9"/>
      <c r="E62" s="9"/>
      <c r="F62" s="53"/>
      <c r="G62" s="53"/>
      <c r="H62" s="53"/>
      <c r="J62" s="66" t="s">
        <v>977</v>
      </c>
      <c r="K62" s="66" t="s">
        <v>976</v>
      </c>
      <c r="L62" s="109"/>
      <c r="M62" s="42"/>
      <c r="N62" s="42"/>
      <c r="O62" s="42"/>
      <c r="P62" s="42"/>
      <c r="Q62" s="42"/>
    </row>
    <row r="63" spans="1:17">
      <c r="A63" s="66" t="s">
        <v>975</v>
      </c>
      <c r="B63" s="66" t="s">
        <v>974</v>
      </c>
      <c r="C63" s="9"/>
      <c r="D63" s="9"/>
      <c r="E63" s="9"/>
      <c r="F63" s="53"/>
      <c r="G63" s="53"/>
      <c r="H63" s="53"/>
      <c r="J63" s="66" t="s">
        <v>975</v>
      </c>
      <c r="K63" s="66" t="s">
        <v>974</v>
      </c>
      <c r="L63" s="109"/>
      <c r="M63" s="42"/>
      <c r="N63" s="42"/>
      <c r="O63" s="42"/>
      <c r="P63" s="42"/>
      <c r="Q63" s="42"/>
    </row>
    <row r="64" spans="1:17">
      <c r="A64" s="66" t="s">
        <v>973</v>
      </c>
      <c r="B64" s="66" t="s">
        <v>972</v>
      </c>
      <c r="C64" s="9"/>
      <c r="D64" s="9"/>
      <c r="E64" s="9"/>
      <c r="F64" s="53"/>
      <c r="G64" s="53"/>
      <c r="H64" s="53"/>
      <c r="J64" s="66" t="s">
        <v>973</v>
      </c>
      <c r="K64" s="66" t="s">
        <v>972</v>
      </c>
      <c r="L64" s="109"/>
      <c r="M64" s="42"/>
      <c r="N64" s="42"/>
      <c r="O64" s="42"/>
      <c r="P64" s="42"/>
      <c r="Q64" s="42"/>
    </row>
    <row r="65" spans="1:17">
      <c r="A65" s="66" t="s">
        <v>971</v>
      </c>
      <c r="B65" s="66" t="s">
        <v>204</v>
      </c>
      <c r="C65" s="9"/>
      <c r="D65" s="9"/>
      <c r="E65" s="9"/>
      <c r="F65" s="53"/>
      <c r="G65" s="53"/>
      <c r="H65" s="53"/>
      <c r="J65" s="66" t="s">
        <v>971</v>
      </c>
      <c r="K65" s="66" t="s">
        <v>204</v>
      </c>
      <c r="L65" s="109"/>
      <c r="M65" s="42"/>
      <c r="N65" s="42"/>
      <c r="O65" s="42"/>
      <c r="P65" s="42"/>
      <c r="Q65" s="42"/>
    </row>
    <row r="66" spans="1:17">
      <c r="A66" s="66" t="s">
        <v>970</v>
      </c>
      <c r="B66" s="66" t="s">
        <v>207</v>
      </c>
      <c r="C66" s="9"/>
      <c r="D66" s="9"/>
      <c r="E66" s="9"/>
      <c r="F66" s="53"/>
      <c r="G66" s="53"/>
      <c r="H66" s="53"/>
      <c r="J66" s="66" t="s">
        <v>970</v>
      </c>
      <c r="K66" s="66" t="s">
        <v>207</v>
      </c>
      <c r="L66" s="109"/>
      <c r="M66" s="42"/>
      <c r="N66" s="42"/>
      <c r="O66" s="42"/>
      <c r="P66" s="42"/>
      <c r="Q66" s="42"/>
    </row>
    <row r="67" spans="1:17">
      <c r="A67" s="66" t="s">
        <v>969</v>
      </c>
      <c r="B67" s="66" t="s">
        <v>213</v>
      </c>
      <c r="C67" s="9"/>
      <c r="D67" s="9"/>
      <c r="E67" s="9"/>
      <c r="F67" s="53"/>
      <c r="G67" s="53"/>
      <c r="H67" s="53"/>
      <c r="J67" s="66" t="s">
        <v>969</v>
      </c>
      <c r="K67" s="66" t="s">
        <v>213</v>
      </c>
      <c r="L67" s="109"/>
      <c r="M67" s="42"/>
      <c r="N67" s="42"/>
      <c r="O67" s="42"/>
      <c r="P67" s="42"/>
      <c r="Q67" s="42"/>
    </row>
    <row r="68" spans="1:17">
      <c r="A68" s="66" t="s">
        <v>951</v>
      </c>
      <c r="B68" s="66" t="s">
        <v>968</v>
      </c>
      <c r="C68" s="9"/>
      <c r="D68" s="9"/>
      <c r="E68" s="9"/>
      <c r="F68" s="53"/>
      <c r="G68" s="53"/>
      <c r="H68" s="53"/>
      <c r="J68" s="66" t="s">
        <v>951</v>
      </c>
      <c r="K68" s="66" t="s">
        <v>968</v>
      </c>
      <c r="L68" s="109"/>
      <c r="M68" s="42"/>
      <c r="N68" s="42"/>
      <c r="O68" s="42"/>
      <c r="P68" s="42"/>
      <c r="Q68" s="42"/>
    </row>
    <row r="69" spans="1:17">
      <c r="A69" s="66" t="s">
        <v>967</v>
      </c>
      <c r="B69" s="66" t="s">
        <v>216</v>
      </c>
      <c r="C69" s="9"/>
      <c r="D69" s="9"/>
      <c r="E69" s="9"/>
      <c r="F69" s="53"/>
      <c r="G69" s="53"/>
      <c r="H69" s="53"/>
      <c r="J69" s="66" t="s">
        <v>967</v>
      </c>
      <c r="K69" s="66" t="s">
        <v>216</v>
      </c>
      <c r="L69" s="109"/>
      <c r="M69" s="42"/>
      <c r="N69" s="42"/>
      <c r="O69" s="42"/>
      <c r="P69" s="42"/>
      <c r="Q69" s="42"/>
    </row>
    <row r="70" spans="1:17">
      <c r="A70" s="66" t="s">
        <v>951</v>
      </c>
      <c r="B70" s="66" t="s">
        <v>219</v>
      </c>
      <c r="C70" s="9"/>
      <c r="D70" s="9"/>
      <c r="E70" s="9"/>
      <c r="F70" s="53"/>
      <c r="G70" s="53"/>
      <c r="H70" s="53"/>
      <c r="J70" s="66" t="s">
        <v>951</v>
      </c>
      <c r="K70" s="66" t="s">
        <v>219</v>
      </c>
      <c r="L70" s="109"/>
      <c r="M70" s="42"/>
      <c r="N70" s="42"/>
      <c r="O70" s="42"/>
      <c r="P70" s="42"/>
      <c r="Q70" s="42"/>
    </row>
    <row r="71" spans="1:17">
      <c r="A71" s="66" t="s">
        <v>966</v>
      </c>
      <c r="B71" s="66" t="s">
        <v>222</v>
      </c>
      <c r="C71" s="9"/>
      <c r="D71" s="9"/>
      <c r="E71" s="9"/>
      <c r="F71" s="53"/>
      <c r="G71" s="53"/>
      <c r="H71" s="53"/>
      <c r="J71" s="66" t="s">
        <v>966</v>
      </c>
      <c r="K71" s="66" t="s">
        <v>222</v>
      </c>
      <c r="L71" s="109"/>
      <c r="M71" s="42"/>
      <c r="N71" s="42"/>
      <c r="O71" s="42"/>
      <c r="P71" s="42"/>
      <c r="Q71" s="42"/>
    </row>
    <row r="72" spans="1:17">
      <c r="A72" s="66" t="s">
        <v>965</v>
      </c>
      <c r="B72" s="66" t="s">
        <v>225</v>
      </c>
      <c r="C72" s="9"/>
      <c r="D72" s="9"/>
      <c r="E72" s="9"/>
      <c r="F72" s="53"/>
      <c r="G72" s="53"/>
      <c r="H72" s="53"/>
      <c r="J72" s="66" t="s">
        <v>965</v>
      </c>
      <c r="K72" s="66" t="s">
        <v>225</v>
      </c>
      <c r="L72" s="109"/>
      <c r="M72" s="42"/>
      <c r="N72" s="42"/>
      <c r="O72" s="42"/>
      <c r="P72" s="42"/>
      <c r="Q72" s="42"/>
    </row>
    <row r="73" spans="1:17">
      <c r="A73" s="66" t="s">
        <v>964</v>
      </c>
      <c r="B73" s="66" t="s">
        <v>228</v>
      </c>
      <c r="C73" s="9"/>
      <c r="D73" s="9"/>
      <c r="E73" s="9"/>
      <c r="F73" s="53"/>
      <c r="G73" s="53"/>
      <c r="H73" s="53"/>
      <c r="J73" s="66" t="s">
        <v>964</v>
      </c>
      <c r="K73" s="66" t="s">
        <v>228</v>
      </c>
      <c r="L73" s="109"/>
      <c r="M73" s="42"/>
      <c r="N73" s="42"/>
      <c r="O73" s="42"/>
      <c r="P73" s="42"/>
      <c r="Q73" s="42"/>
    </row>
    <row r="74" spans="1:17">
      <c r="A74" s="66" t="s">
        <v>963</v>
      </c>
      <c r="B74" s="66" t="s">
        <v>962</v>
      </c>
      <c r="C74" s="9"/>
      <c r="D74" s="9"/>
      <c r="E74" s="9"/>
      <c r="F74" s="53"/>
      <c r="G74" s="53"/>
      <c r="H74" s="53"/>
      <c r="J74" s="66" t="s">
        <v>963</v>
      </c>
      <c r="K74" s="66" t="s">
        <v>962</v>
      </c>
      <c r="L74" s="109"/>
      <c r="M74" s="42"/>
      <c r="N74" s="42"/>
      <c r="O74" s="42"/>
      <c r="P74" s="42"/>
      <c r="Q74" s="42"/>
    </row>
    <row r="75" spans="1:17">
      <c r="A75" s="66" t="s">
        <v>961</v>
      </c>
      <c r="B75" s="66" t="s">
        <v>960</v>
      </c>
      <c r="C75" s="9"/>
      <c r="D75" s="9"/>
      <c r="E75" s="9"/>
      <c r="F75" s="53"/>
      <c r="G75" s="53"/>
      <c r="H75" s="53"/>
      <c r="J75" s="66" t="s">
        <v>961</v>
      </c>
      <c r="K75" s="66" t="s">
        <v>960</v>
      </c>
      <c r="L75" s="109"/>
      <c r="M75" s="42"/>
      <c r="N75" s="42"/>
      <c r="O75" s="42"/>
      <c r="P75" s="42"/>
      <c r="Q75" s="42"/>
    </row>
    <row r="76" spans="1:17">
      <c r="A76" s="66" t="s">
        <v>959</v>
      </c>
      <c r="B76" s="66" t="s">
        <v>958</v>
      </c>
      <c r="C76" s="9"/>
      <c r="D76" s="9"/>
      <c r="E76" s="9"/>
      <c r="F76" s="53"/>
      <c r="G76" s="53"/>
      <c r="H76" s="53"/>
      <c r="J76" s="66" t="s">
        <v>959</v>
      </c>
      <c r="K76" s="66" t="s">
        <v>958</v>
      </c>
      <c r="L76" s="109"/>
      <c r="M76" s="42"/>
      <c r="N76" s="42"/>
      <c r="O76" s="42"/>
      <c r="P76" s="42"/>
      <c r="Q76" s="42"/>
    </row>
    <row r="77" spans="1:17">
      <c r="A77" s="66" t="s">
        <v>957</v>
      </c>
      <c r="B77" s="66" t="s">
        <v>956</v>
      </c>
      <c r="C77" s="9"/>
      <c r="D77" s="9"/>
      <c r="E77" s="9"/>
      <c r="F77" s="53"/>
      <c r="G77" s="53"/>
      <c r="H77" s="53"/>
      <c r="J77" s="66" t="s">
        <v>957</v>
      </c>
      <c r="K77" s="66" t="s">
        <v>956</v>
      </c>
      <c r="L77" s="109"/>
      <c r="M77" s="42"/>
      <c r="N77" s="42"/>
      <c r="O77" s="42"/>
      <c r="P77" s="42"/>
      <c r="Q77" s="42"/>
    </row>
    <row r="78" spans="1:17">
      <c r="A78" s="66" t="s">
        <v>955</v>
      </c>
      <c r="B78" s="66" t="s">
        <v>954</v>
      </c>
      <c r="C78" s="9"/>
      <c r="D78" s="9"/>
      <c r="E78" s="9"/>
      <c r="F78" s="53"/>
      <c r="G78" s="53"/>
      <c r="H78" s="53"/>
      <c r="J78" s="66" t="s">
        <v>955</v>
      </c>
      <c r="K78" s="66" t="s">
        <v>954</v>
      </c>
      <c r="L78" s="109"/>
      <c r="M78" s="42"/>
      <c r="N78" s="42"/>
      <c r="O78" s="42"/>
      <c r="P78" s="42"/>
      <c r="Q78" s="42"/>
    </row>
    <row r="79" spans="1:17">
      <c r="A79" s="66" t="s">
        <v>953</v>
      </c>
      <c r="B79" s="66" t="s">
        <v>231</v>
      </c>
      <c r="C79" s="9"/>
      <c r="D79" s="9"/>
      <c r="E79" s="9"/>
      <c r="F79" s="53"/>
      <c r="G79" s="53"/>
      <c r="H79" s="53"/>
      <c r="J79" s="66" t="s">
        <v>953</v>
      </c>
      <c r="K79" s="66" t="s">
        <v>231</v>
      </c>
      <c r="L79" s="109"/>
      <c r="M79" s="42"/>
      <c r="N79" s="42"/>
      <c r="O79" s="42"/>
      <c r="P79" s="42"/>
      <c r="Q79" s="42"/>
    </row>
    <row r="80" spans="1:17">
      <c r="A80" s="66" t="s">
        <v>952</v>
      </c>
      <c r="B80" s="66" t="s">
        <v>234</v>
      </c>
      <c r="C80" s="9"/>
      <c r="D80" s="9"/>
      <c r="E80" s="9"/>
      <c r="F80" s="53"/>
      <c r="G80" s="53"/>
      <c r="H80" s="53"/>
      <c r="J80" s="66" t="s">
        <v>952</v>
      </c>
      <c r="K80" s="66" t="s">
        <v>234</v>
      </c>
      <c r="L80" s="109"/>
      <c r="M80" s="42"/>
      <c r="N80" s="42"/>
      <c r="O80" s="42"/>
      <c r="P80" s="42"/>
      <c r="Q80" s="42"/>
    </row>
    <row r="81" spans="1:17">
      <c r="A81" s="66" t="s">
        <v>951</v>
      </c>
      <c r="B81" s="66" t="s">
        <v>950</v>
      </c>
      <c r="C81" s="9"/>
      <c r="D81" s="9"/>
      <c r="E81" s="9"/>
      <c r="F81" s="53"/>
      <c r="G81" s="53"/>
      <c r="H81" s="53"/>
      <c r="J81" s="66" t="s">
        <v>951</v>
      </c>
      <c r="K81" s="66" t="s">
        <v>950</v>
      </c>
      <c r="L81" s="109"/>
      <c r="M81" s="42"/>
      <c r="N81" s="42"/>
      <c r="O81" s="42"/>
      <c r="P81" s="42"/>
      <c r="Q81" s="42"/>
    </row>
    <row r="82" spans="1:17">
      <c r="A82" s="66" t="s">
        <v>949</v>
      </c>
      <c r="B82" s="66" t="s">
        <v>948</v>
      </c>
      <c r="C82" s="9"/>
      <c r="D82" s="9"/>
      <c r="E82" s="9"/>
      <c r="F82" s="53"/>
      <c r="G82" s="53"/>
      <c r="H82" s="53"/>
      <c r="J82" s="66" t="s">
        <v>949</v>
      </c>
      <c r="K82" s="66" t="s">
        <v>948</v>
      </c>
      <c r="L82" s="109"/>
      <c r="M82" s="42"/>
      <c r="N82" s="42"/>
      <c r="O82" s="42"/>
      <c r="P82" s="42"/>
      <c r="Q82" s="42"/>
    </row>
    <row r="83" spans="1:17">
      <c r="A83" s="66" t="s">
        <v>947</v>
      </c>
      <c r="B83" s="66" t="s">
        <v>946</v>
      </c>
      <c r="C83" s="9"/>
      <c r="D83" s="9"/>
      <c r="E83" s="9"/>
      <c r="F83" s="53"/>
      <c r="G83" s="53"/>
      <c r="H83" s="53"/>
      <c r="J83" s="66" t="s">
        <v>947</v>
      </c>
      <c r="K83" s="66" t="s">
        <v>946</v>
      </c>
      <c r="L83" s="109"/>
      <c r="M83" s="42"/>
      <c r="N83" s="42"/>
      <c r="O83" s="42"/>
      <c r="P83" s="42"/>
      <c r="Q83" s="42"/>
    </row>
    <row r="84" spans="1:17">
      <c r="A84" s="66" t="s">
        <v>945</v>
      </c>
      <c r="B84" s="66" t="s">
        <v>944</v>
      </c>
      <c r="C84" s="9"/>
      <c r="D84" s="9"/>
      <c r="E84" s="9"/>
      <c r="F84" s="53"/>
      <c r="G84" s="53"/>
      <c r="H84" s="53"/>
      <c r="J84" s="66" t="s">
        <v>945</v>
      </c>
      <c r="K84" s="66" t="s">
        <v>944</v>
      </c>
      <c r="L84" s="109"/>
      <c r="M84" s="42"/>
      <c r="N84" s="42"/>
      <c r="O84" s="42"/>
      <c r="P84" s="42"/>
      <c r="Q84" s="42"/>
    </row>
    <row r="85" spans="1:17">
      <c r="A85" s="66" t="s">
        <v>943</v>
      </c>
      <c r="B85" s="66" t="s">
        <v>942</v>
      </c>
      <c r="C85" s="9"/>
      <c r="D85" s="9"/>
      <c r="E85" s="9"/>
      <c r="F85" s="53"/>
      <c r="G85" s="53"/>
      <c r="H85" s="53"/>
      <c r="J85" s="66" t="s">
        <v>943</v>
      </c>
      <c r="K85" s="66" t="s">
        <v>942</v>
      </c>
      <c r="L85" s="109"/>
      <c r="M85" s="42"/>
      <c r="N85" s="42"/>
      <c r="O85" s="42"/>
      <c r="P85" s="42"/>
      <c r="Q85" s="42"/>
    </row>
    <row r="86" spans="1:17">
      <c r="A86" s="66" t="s">
        <v>941</v>
      </c>
      <c r="B86" s="66" t="s">
        <v>276</v>
      </c>
      <c r="C86" s="9"/>
      <c r="D86" s="9"/>
      <c r="E86" s="9"/>
      <c r="F86" s="53"/>
      <c r="G86" s="53"/>
      <c r="H86" s="53"/>
      <c r="J86" s="66" t="s">
        <v>941</v>
      </c>
      <c r="K86" s="66" t="s">
        <v>276</v>
      </c>
      <c r="L86" s="109"/>
      <c r="M86" s="42"/>
      <c r="N86" s="42"/>
      <c r="O86" s="42"/>
      <c r="P86" s="42"/>
      <c r="Q86" s="42"/>
    </row>
    <row r="87" spans="1:17">
      <c r="A87" s="66" t="s">
        <v>940</v>
      </c>
      <c r="B87" s="66" t="s">
        <v>939</v>
      </c>
      <c r="C87" s="9"/>
      <c r="D87" s="9"/>
      <c r="E87" s="9"/>
      <c r="F87" s="53"/>
      <c r="G87" s="53"/>
      <c r="H87" s="53"/>
      <c r="J87" s="66" t="s">
        <v>940</v>
      </c>
      <c r="K87" s="66" t="s">
        <v>939</v>
      </c>
      <c r="L87" s="109"/>
      <c r="M87" s="42"/>
      <c r="N87" s="42"/>
      <c r="O87" s="42"/>
      <c r="P87" s="42"/>
      <c r="Q87" s="42"/>
    </row>
    <row r="88" spans="1:17">
      <c r="A88" s="66" t="s">
        <v>938</v>
      </c>
      <c r="B88" s="66" t="s">
        <v>937</v>
      </c>
      <c r="C88" s="9"/>
      <c r="D88" s="9"/>
      <c r="E88" s="9"/>
      <c r="F88" s="53"/>
      <c r="G88" s="53"/>
      <c r="H88" s="53"/>
      <c r="J88" s="66" t="s">
        <v>938</v>
      </c>
      <c r="K88" s="66" t="s">
        <v>937</v>
      </c>
      <c r="L88" s="109"/>
      <c r="M88" s="42"/>
      <c r="N88" s="42"/>
      <c r="O88" s="42"/>
      <c r="P88" s="42"/>
      <c r="Q88" s="42"/>
    </row>
    <row r="89" spans="1:17">
      <c r="A89" s="66" t="s">
        <v>936</v>
      </c>
      <c r="B89" s="66" t="s">
        <v>935</v>
      </c>
      <c r="C89" s="9"/>
      <c r="D89" s="9"/>
      <c r="E89" s="9"/>
      <c r="F89" s="53"/>
      <c r="G89" s="53"/>
      <c r="H89" s="53"/>
      <c r="J89" s="66" t="s">
        <v>936</v>
      </c>
      <c r="K89" s="66" t="s">
        <v>935</v>
      </c>
      <c r="L89" s="109"/>
      <c r="M89" s="42"/>
      <c r="N89" s="42"/>
      <c r="O89" s="42"/>
      <c r="P89" s="42"/>
      <c r="Q89" s="42"/>
    </row>
    <row r="90" spans="1:17">
      <c r="A90" s="66" t="s">
        <v>934</v>
      </c>
      <c r="B90" s="66" t="s">
        <v>933</v>
      </c>
      <c r="C90" s="9"/>
      <c r="D90" s="9"/>
      <c r="E90" s="9"/>
      <c r="F90" s="53"/>
      <c r="G90" s="53"/>
      <c r="H90" s="53"/>
      <c r="J90" s="66" t="s">
        <v>934</v>
      </c>
      <c r="K90" s="66" t="s">
        <v>933</v>
      </c>
      <c r="L90" s="109"/>
      <c r="M90" s="42"/>
      <c r="N90" s="42"/>
      <c r="O90" s="42"/>
      <c r="P90" s="42"/>
      <c r="Q90" s="42"/>
    </row>
    <row r="91" spans="1:17">
      <c r="A91" s="66" t="s">
        <v>932</v>
      </c>
      <c r="B91" s="66" t="s">
        <v>931</v>
      </c>
      <c r="C91" s="9"/>
      <c r="D91" s="9"/>
      <c r="E91" s="9"/>
      <c r="F91" s="53"/>
      <c r="G91" s="53"/>
      <c r="H91" s="53"/>
      <c r="J91" s="66" t="s">
        <v>932</v>
      </c>
      <c r="K91" s="66" t="s">
        <v>931</v>
      </c>
      <c r="L91" s="109"/>
      <c r="M91" s="42"/>
      <c r="N91" s="42"/>
      <c r="O91" s="42"/>
      <c r="P91" s="42"/>
      <c r="Q91" s="42"/>
    </row>
    <row r="92" spans="1:17">
      <c r="A92" s="66" t="s">
        <v>930</v>
      </c>
      <c r="B92" s="66" t="s">
        <v>929</v>
      </c>
      <c r="C92" s="9"/>
      <c r="D92" s="9"/>
      <c r="E92" s="9"/>
      <c r="F92" s="53"/>
      <c r="G92" s="53"/>
      <c r="H92" s="53"/>
      <c r="J92" s="66" t="s">
        <v>930</v>
      </c>
      <c r="K92" s="66" t="s">
        <v>929</v>
      </c>
      <c r="L92" s="109"/>
      <c r="M92" s="42"/>
      <c r="N92" s="42"/>
      <c r="O92" s="42"/>
      <c r="P92" s="42"/>
      <c r="Q92" s="42"/>
    </row>
    <row r="93" spans="1:17">
      <c r="A93" s="66" t="s">
        <v>928</v>
      </c>
      <c r="B93" s="66" t="s">
        <v>927</v>
      </c>
      <c r="C93" s="9"/>
      <c r="D93" s="9"/>
      <c r="E93" s="9"/>
      <c r="F93" s="53"/>
      <c r="G93" s="53"/>
      <c r="H93" s="53"/>
      <c r="J93" s="66" t="s">
        <v>928</v>
      </c>
      <c r="K93" s="66" t="s">
        <v>927</v>
      </c>
      <c r="L93" s="109"/>
      <c r="M93" s="42"/>
      <c r="N93" s="42"/>
      <c r="O93" s="42"/>
      <c r="P93" s="42"/>
      <c r="Q93" s="42"/>
    </row>
    <row r="94" spans="1:17">
      <c r="A94" s="66" t="s">
        <v>926</v>
      </c>
      <c r="B94" s="66" t="s">
        <v>925</v>
      </c>
      <c r="C94" s="9"/>
      <c r="D94" s="9"/>
      <c r="E94" s="9"/>
      <c r="F94" s="53"/>
      <c r="G94" s="53"/>
      <c r="H94" s="53"/>
      <c r="J94" s="66" t="s">
        <v>926</v>
      </c>
      <c r="K94" s="66" t="s">
        <v>925</v>
      </c>
      <c r="L94" s="109"/>
      <c r="M94" s="42"/>
      <c r="N94" s="42"/>
      <c r="O94" s="42"/>
      <c r="P94" s="42"/>
      <c r="Q94" s="42"/>
    </row>
    <row r="95" spans="1:17">
      <c r="A95" s="66" t="s">
        <v>924</v>
      </c>
      <c r="B95" s="66" t="s">
        <v>279</v>
      </c>
      <c r="C95" s="9"/>
      <c r="D95" s="9"/>
      <c r="E95" s="9"/>
      <c r="F95" s="53"/>
      <c r="G95" s="53"/>
      <c r="H95" s="53"/>
      <c r="J95" s="66" t="s">
        <v>924</v>
      </c>
      <c r="K95" s="66" t="s">
        <v>279</v>
      </c>
      <c r="L95" s="109"/>
      <c r="M95" s="42"/>
      <c r="N95" s="42"/>
      <c r="O95" s="42"/>
      <c r="P95" s="42"/>
      <c r="Q95" s="42"/>
    </row>
    <row r="96" spans="1:17">
      <c r="A96" s="66" t="s">
        <v>923</v>
      </c>
      <c r="B96" s="66" t="s">
        <v>922</v>
      </c>
      <c r="C96" s="9"/>
      <c r="D96" s="9"/>
      <c r="E96" s="9"/>
      <c r="F96" s="53"/>
      <c r="G96" s="53"/>
      <c r="H96" s="53"/>
      <c r="J96" s="66" t="s">
        <v>923</v>
      </c>
      <c r="K96" s="66" t="s">
        <v>922</v>
      </c>
      <c r="L96" s="109"/>
      <c r="M96" s="42"/>
      <c r="N96" s="42"/>
      <c r="O96" s="42"/>
      <c r="P96" s="42"/>
      <c r="Q96" s="42"/>
    </row>
    <row r="97" spans="1:17">
      <c r="A97" s="66" t="s">
        <v>921</v>
      </c>
      <c r="B97" s="66" t="s">
        <v>312</v>
      </c>
      <c r="C97" s="9"/>
      <c r="D97" s="9"/>
      <c r="E97" s="9"/>
      <c r="F97" s="53"/>
      <c r="G97" s="53"/>
      <c r="H97" s="53"/>
      <c r="J97" s="66" t="s">
        <v>921</v>
      </c>
      <c r="K97" s="66" t="s">
        <v>312</v>
      </c>
      <c r="L97" s="109"/>
      <c r="M97" s="42"/>
      <c r="N97" s="42"/>
      <c r="O97" s="42"/>
      <c r="P97" s="42"/>
      <c r="Q97" s="42"/>
    </row>
    <row r="98" spans="1:17">
      <c r="A98" s="66" t="s">
        <v>920</v>
      </c>
      <c r="B98" s="66" t="s">
        <v>330</v>
      </c>
      <c r="C98" s="9"/>
      <c r="D98" s="9"/>
      <c r="E98" s="9"/>
      <c r="F98" s="53"/>
      <c r="G98" s="53"/>
      <c r="H98" s="53"/>
      <c r="J98" s="66" t="s">
        <v>920</v>
      </c>
      <c r="K98" s="66" t="s">
        <v>330</v>
      </c>
      <c r="L98" s="109"/>
      <c r="M98" s="42"/>
      <c r="N98" s="42"/>
      <c r="O98" s="42"/>
      <c r="P98" s="42"/>
      <c r="Q98" s="42"/>
    </row>
    <row r="99" spans="1:17">
      <c r="A99" s="66" t="s">
        <v>919</v>
      </c>
      <c r="B99" s="66" t="s">
        <v>339</v>
      </c>
      <c r="C99" s="9"/>
      <c r="D99" s="9"/>
      <c r="E99" s="9"/>
      <c r="F99" s="53"/>
      <c r="G99" s="53"/>
      <c r="H99" s="53"/>
      <c r="J99" s="66" t="s">
        <v>919</v>
      </c>
      <c r="K99" s="66" t="s">
        <v>339</v>
      </c>
      <c r="L99" s="109"/>
      <c r="M99" s="42"/>
      <c r="N99" s="42"/>
      <c r="O99" s="42"/>
      <c r="P99" s="42"/>
      <c r="Q99" s="42"/>
    </row>
    <row r="100" spans="1:17">
      <c r="A100" s="66" t="s">
        <v>918</v>
      </c>
      <c r="B100" s="66" t="s">
        <v>917</v>
      </c>
      <c r="C100" s="9"/>
      <c r="D100" s="9"/>
      <c r="E100" s="9"/>
      <c r="F100" s="53"/>
      <c r="G100" s="53"/>
      <c r="H100" s="53"/>
      <c r="J100" s="66" t="s">
        <v>918</v>
      </c>
      <c r="K100" s="66" t="s">
        <v>917</v>
      </c>
      <c r="L100" s="109"/>
      <c r="M100" s="42"/>
      <c r="N100" s="42"/>
      <c r="O100" s="42"/>
      <c r="P100" s="42"/>
      <c r="Q100" s="42"/>
    </row>
    <row r="101" spans="1:17">
      <c r="A101" s="66" t="s">
        <v>916</v>
      </c>
      <c r="B101" s="66" t="s">
        <v>915</v>
      </c>
      <c r="C101" s="9"/>
      <c r="D101" s="9"/>
      <c r="E101" s="9"/>
      <c r="F101" s="53"/>
      <c r="G101" s="53"/>
      <c r="H101" s="53"/>
      <c r="J101" s="66" t="s">
        <v>916</v>
      </c>
      <c r="K101" s="66" t="s">
        <v>915</v>
      </c>
      <c r="L101" s="109"/>
      <c r="M101" s="42"/>
      <c r="N101" s="42"/>
      <c r="O101" s="42"/>
      <c r="P101" s="42"/>
      <c r="Q101" s="42"/>
    </row>
    <row r="102" spans="1:17">
      <c r="A102" s="66" t="s">
        <v>914</v>
      </c>
      <c r="B102" s="66" t="s">
        <v>913</v>
      </c>
      <c r="C102" s="9"/>
      <c r="D102" s="9"/>
      <c r="E102" s="9"/>
      <c r="F102" s="53"/>
      <c r="G102" s="53"/>
      <c r="H102" s="53"/>
      <c r="J102" s="66" t="s">
        <v>914</v>
      </c>
      <c r="K102" s="66" t="s">
        <v>913</v>
      </c>
      <c r="L102" s="109"/>
      <c r="M102" s="42"/>
      <c r="N102" s="42"/>
      <c r="O102" s="42"/>
      <c r="P102" s="42"/>
      <c r="Q102" s="42"/>
    </row>
    <row r="103" spans="1:17">
      <c r="A103" s="66" t="s">
        <v>912</v>
      </c>
      <c r="B103" s="66" t="s">
        <v>911</v>
      </c>
      <c r="C103" s="9"/>
      <c r="D103" s="9"/>
      <c r="E103" s="9"/>
      <c r="F103" s="53"/>
      <c r="G103" s="53"/>
      <c r="H103" s="53"/>
      <c r="J103" s="66" t="s">
        <v>912</v>
      </c>
      <c r="K103" s="66" t="s">
        <v>911</v>
      </c>
      <c r="L103" s="109"/>
      <c r="M103" s="42"/>
      <c r="N103" s="42"/>
      <c r="O103" s="42"/>
      <c r="P103" s="42"/>
      <c r="Q103" s="42"/>
    </row>
    <row r="104" spans="1:17">
      <c r="A104" s="66" t="s">
        <v>910</v>
      </c>
      <c r="B104" s="66" t="s">
        <v>909</v>
      </c>
      <c r="C104" s="9"/>
      <c r="D104" s="9"/>
      <c r="E104" s="9"/>
      <c r="F104" s="53"/>
      <c r="G104" s="53"/>
      <c r="H104" s="53"/>
      <c r="J104" s="66" t="s">
        <v>910</v>
      </c>
      <c r="K104" s="66" t="s">
        <v>909</v>
      </c>
      <c r="L104" s="109"/>
      <c r="M104" s="42"/>
      <c r="N104" s="42"/>
      <c r="O104" s="42"/>
      <c r="P104" s="42"/>
      <c r="Q104" s="42"/>
    </row>
    <row r="105" spans="1:17">
      <c r="A105" s="66" t="s">
        <v>908</v>
      </c>
      <c r="B105" s="66" t="s">
        <v>907</v>
      </c>
      <c r="C105" s="9"/>
      <c r="D105" s="9"/>
      <c r="E105" s="9"/>
      <c r="F105" s="53"/>
      <c r="G105" s="53"/>
      <c r="H105" s="53"/>
      <c r="J105" s="66" t="s">
        <v>908</v>
      </c>
      <c r="K105" s="66" t="s">
        <v>907</v>
      </c>
      <c r="L105" s="109"/>
      <c r="M105" s="42"/>
      <c r="N105" s="42"/>
      <c r="O105" s="42"/>
      <c r="P105" s="42"/>
      <c r="Q105" s="42"/>
    </row>
    <row r="106" spans="1:17">
      <c r="A106" s="66" t="s">
        <v>906</v>
      </c>
      <c r="B106" s="66" t="s">
        <v>905</v>
      </c>
      <c r="C106" s="9"/>
      <c r="D106" s="9"/>
      <c r="E106" s="9"/>
      <c r="F106" s="53"/>
      <c r="G106" s="53"/>
      <c r="H106" s="53"/>
      <c r="J106" s="66" t="s">
        <v>906</v>
      </c>
      <c r="K106" s="66" t="s">
        <v>905</v>
      </c>
      <c r="L106" s="109"/>
      <c r="M106" s="42"/>
      <c r="N106" s="42"/>
      <c r="O106" s="42"/>
      <c r="P106" s="42"/>
      <c r="Q106" s="42"/>
    </row>
    <row r="107" spans="1:17">
      <c r="A107" s="66" t="s">
        <v>904</v>
      </c>
      <c r="B107" s="66" t="s">
        <v>474</v>
      </c>
      <c r="C107" s="9"/>
      <c r="D107" s="9"/>
      <c r="E107" s="9"/>
      <c r="F107" s="53"/>
      <c r="G107" s="53"/>
      <c r="H107" s="53"/>
      <c r="J107" s="66" t="s">
        <v>904</v>
      </c>
      <c r="K107" s="66" t="s">
        <v>474</v>
      </c>
      <c r="L107" s="109"/>
      <c r="M107" s="42"/>
      <c r="N107" s="42"/>
      <c r="O107" s="42"/>
      <c r="P107" s="42"/>
      <c r="Q107" s="42"/>
    </row>
    <row r="108" spans="1:17">
      <c r="A108" s="66" t="s">
        <v>903</v>
      </c>
      <c r="B108" s="66" t="s">
        <v>902</v>
      </c>
      <c r="C108" s="9"/>
      <c r="D108" s="9"/>
      <c r="E108" s="9"/>
      <c r="F108" s="53"/>
      <c r="G108" s="53"/>
      <c r="H108" s="53"/>
      <c r="J108" s="66" t="s">
        <v>903</v>
      </c>
      <c r="K108" s="66" t="s">
        <v>902</v>
      </c>
      <c r="L108" s="109"/>
      <c r="M108" s="42"/>
      <c r="N108" s="42"/>
      <c r="O108" s="42"/>
      <c r="P108" s="42"/>
      <c r="Q108" s="42"/>
    </row>
    <row r="109" spans="1:17">
      <c r="A109" s="66" t="s">
        <v>901</v>
      </c>
      <c r="B109" s="66" t="s">
        <v>516</v>
      </c>
      <c r="C109" s="9"/>
      <c r="D109" s="9"/>
      <c r="E109" s="9"/>
      <c r="F109" s="53"/>
      <c r="G109" s="53"/>
      <c r="H109" s="53"/>
      <c r="J109" s="66" t="s">
        <v>901</v>
      </c>
      <c r="K109" s="66" t="s">
        <v>516</v>
      </c>
      <c r="L109" s="109"/>
      <c r="M109" s="42"/>
      <c r="N109" s="42"/>
      <c r="O109" s="42"/>
      <c r="P109" s="42"/>
      <c r="Q109" s="42"/>
    </row>
    <row r="110" spans="1:17">
      <c r="A110" s="66" t="s">
        <v>900</v>
      </c>
      <c r="B110" s="66" t="s">
        <v>899</v>
      </c>
      <c r="C110" s="9"/>
      <c r="D110" s="9"/>
      <c r="E110" s="9"/>
      <c r="F110" s="53"/>
      <c r="G110" s="53"/>
      <c r="H110" s="53"/>
      <c r="J110" s="66" t="s">
        <v>900</v>
      </c>
      <c r="K110" s="66" t="s">
        <v>899</v>
      </c>
      <c r="L110" s="109"/>
      <c r="M110" s="42"/>
      <c r="N110" s="42"/>
      <c r="O110" s="42"/>
      <c r="P110" s="42"/>
      <c r="Q110" s="42"/>
    </row>
    <row r="111" spans="1:17">
      <c r="A111" s="66" t="s">
        <v>898</v>
      </c>
      <c r="B111" s="66" t="s">
        <v>573</v>
      </c>
      <c r="C111" s="9"/>
      <c r="D111" s="9"/>
      <c r="E111" s="9"/>
      <c r="F111" s="53"/>
      <c r="G111" s="53"/>
      <c r="H111" s="53"/>
      <c r="J111" s="66" t="s">
        <v>898</v>
      </c>
      <c r="K111" s="66" t="s">
        <v>573</v>
      </c>
      <c r="L111" s="109"/>
      <c r="M111" s="42"/>
      <c r="N111" s="42"/>
      <c r="O111" s="42"/>
      <c r="P111" s="42"/>
      <c r="Q111" s="42"/>
    </row>
    <row r="112" spans="1:17">
      <c r="A112" s="66" t="s">
        <v>897</v>
      </c>
      <c r="B112" s="66" t="s">
        <v>576</v>
      </c>
      <c r="C112" s="9"/>
      <c r="D112" s="9"/>
      <c r="E112" s="9"/>
      <c r="F112" s="53"/>
      <c r="G112" s="53"/>
      <c r="H112" s="53"/>
      <c r="J112" s="66" t="s">
        <v>897</v>
      </c>
      <c r="K112" s="66" t="s">
        <v>576</v>
      </c>
      <c r="L112" s="109"/>
      <c r="M112" s="42"/>
      <c r="N112" s="42"/>
      <c r="O112" s="42"/>
      <c r="P112" s="42"/>
      <c r="Q112" s="42"/>
    </row>
    <row r="113" spans="1:17">
      <c r="A113" s="66" t="s">
        <v>896</v>
      </c>
      <c r="B113" s="66" t="s">
        <v>579</v>
      </c>
      <c r="C113" s="9"/>
      <c r="D113" s="9"/>
      <c r="E113" s="9"/>
      <c r="F113" s="53"/>
      <c r="G113" s="53"/>
      <c r="H113" s="53"/>
      <c r="J113" s="66" t="s">
        <v>896</v>
      </c>
      <c r="K113" s="66" t="s">
        <v>579</v>
      </c>
      <c r="L113" s="109"/>
      <c r="M113" s="42"/>
      <c r="N113" s="42"/>
      <c r="O113" s="42"/>
      <c r="P113" s="42"/>
      <c r="Q113" s="42"/>
    </row>
    <row r="114" spans="1:17">
      <c r="A114" s="66" t="s">
        <v>895</v>
      </c>
      <c r="B114" s="66" t="s">
        <v>582</v>
      </c>
      <c r="C114" s="9"/>
      <c r="D114" s="9"/>
      <c r="E114" s="9"/>
      <c r="F114" s="53"/>
      <c r="G114" s="53"/>
      <c r="H114" s="53"/>
      <c r="J114" s="66" t="s">
        <v>895</v>
      </c>
      <c r="K114" s="66" t="s">
        <v>582</v>
      </c>
      <c r="L114" s="109"/>
      <c r="M114" s="42"/>
      <c r="N114" s="42"/>
      <c r="O114" s="42"/>
      <c r="P114" s="42"/>
      <c r="Q114" s="42"/>
    </row>
    <row r="115" spans="1:17">
      <c r="A115" s="66" t="s">
        <v>1091</v>
      </c>
      <c r="B115" s="66" t="s">
        <v>893</v>
      </c>
      <c r="C115" s="9"/>
      <c r="D115" s="9"/>
      <c r="E115" s="9"/>
      <c r="F115" s="53"/>
      <c r="G115" s="53"/>
      <c r="H115" s="53"/>
      <c r="J115" s="66" t="s">
        <v>1091</v>
      </c>
      <c r="K115" s="66" t="s">
        <v>893</v>
      </c>
      <c r="L115" s="109"/>
      <c r="M115" s="42"/>
      <c r="N115" s="42"/>
      <c r="O115" s="42"/>
      <c r="P115" s="42"/>
      <c r="Q115" s="42"/>
    </row>
    <row r="116" spans="1:17">
      <c r="A116" s="66" t="s">
        <v>892</v>
      </c>
      <c r="B116" s="66" t="s">
        <v>585</v>
      </c>
      <c r="C116" s="9"/>
      <c r="D116" s="9"/>
      <c r="E116" s="9"/>
      <c r="F116" s="53"/>
      <c r="G116" s="53"/>
      <c r="H116" s="53"/>
      <c r="J116" s="66" t="s">
        <v>892</v>
      </c>
      <c r="K116" s="66" t="s">
        <v>585</v>
      </c>
      <c r="L116" s="109"/>
      <c r="M116" s="42"/>
      <c r="N116" s="42"/>
      <c r="O116" s="42"/>
      <c r="P116" s="42"/>
      <c r="Q116" s="42"/>
    </row>
    <row r="117" spans="1:17">
      <c r="A117" s="66" t="s">
        <v>891</v>
      </c>
      <c r="B117" s="66" t="s">
        <v>890</v>
      </c>
      <c r="C117" s="9"/>
      <c r="D117" s="9"/>
      <c r="E117" s="9"/>
      <c r="F117" s="53"/>
      <c r="G117" s="53"/>
      <c r="H117" s="53"/>
      <c r="J117" s="66" t="s">
        <v>891</v>
      </c>
      <c r="K117" s="66" t="s">
        <v>890</v>
      </c>
      <c r="L117" s="109"/>
      <c r="M117" s="42"/>
      <c r="N117" s="42"/>
      <c r="O117" s="42"/>
      <c r="P117" s="42"/>
      <c r="Q117" s="42"/>
    </row>
    <row r="118" spans="1:17">
      <c r="A118" s="66" t="s">
        <v>889</v>
      </c>
      <c r="B118" s="66" t="s">
        <v>600</v>
      </c>
      <c r="C118" s="9"/>
      <c r="D118" s="9"/>
      <c r="E118" s="9"/>
      <c r="F118" s="53"/>
      <c r="G118" s="53"/>
      <c r="H118" s="53"/>
      <c r="J118" s="66" t="s">
        <v>889</v>
      </c>
      <c r="K118" s="66" t="s">
        <v>600</v>
      </c>
      <c r="L118" s="109"/>
      <c r="M118" s="42"/>
      <c r="N118" s="42"/>
      <c r="O118" s="42"/>
      <c r="P118" s="42"/>
      <c r="Q118" s="42"/>
    </row>
    <row r="119" spans="1:17">
      <c r="A119" s="66" t="s">
        <v>888</v>
      </c>
      <c r="B119" s="66" t="s">
        <v>615</v>
      </c>
      <c r="C119" s="9"/>
      <c r="D119" s="9"/>
      <c r="E119" s="9"/>
      <c r="F119" s="53"/>
      <c r="G119" s="53"/>
      <c r="H119" s="53"/>
      <c r="J119" s="66" t="s">
        <v>888</v>
      </c>
      <c r="K119" s="66" t="s">
        <v>615</v>
      </c>
      <c r="L119" s="109"/>
      <c r="M119" s="42"/>
      <c r="N119" s="42"/>
      <c r="O119" s="42"/>
      <c r="P119" s="42"/>
      <c r="Q119" s="42"/>
    </row>
    <row r="120" spans="1:17">
      <c r="A120" s="66" t="s">
        <v>887</v>
      </c>
      <c r="B120" s="66" t="s">
        <v>621</v>
      </c>
      <c r="C120" s="9"/>
      <c r="D120" s="9"/>
      <c r="E120" s="9"/>
      <c r="F120" s="53"/>
      <c r="G120" s="53"/>
      <c r="H120" s="53"/>
      <c r="J120" s="66" t="s">
        <v>887</v>
      </c>
      <c r="K120" s="66" t="s">
        <v>621</v>
      </c>
      <c r="L120" s="109"/>
      <c r="M120" s="42"/>
      <c r="N120" s="42"/>
      <c r="O120" s="42"/>
      <c r="P120" s="42"/>
      <c r="Q120" s="42"/>
    </row>
    <row r="121" spans="1:17">
      <c r="A121" s="66" t="s">
        <v>886</v>
      </c>
      <c r="B121" s="66" t="s">
        <v>624</v>
      </c>
      <c r="C121" s="9"/>
      <c r="D121" s="9"/>
      <c r="E121" s="9"/>
      <c r="F121" s="53"/>
      <c r="G121" s="53"/>
      <c r="H121" s="53"/>
      <c r="J121" s="66" t="s">
        <v>886</v>
      </c>
      <c r="K121" s="66" t="s">
        <v>624</v>
      </c>
      <c r="L121" s="109"/>
      <c r="M121" s="42"/>
      <c r="N121" s="42"/>
      <c r="O121" s="42"/>
      <c r="P121" s="42"/>
      <c r="Q121" s="42"/>
    </row>
    <row r="122" spans="1:17">
      <c r="A122" s="66" t="s">
        <v>885</v>
      </c>
      <c r="B122" s="66" t="s">
        <v>630</v>
      </c>
      <c r="C122" s="9"/>
      <c r="D122" s="9"/>
      <c r="E122" s="9"/>
      <c r="F122" s="53"/>
      <c r="G122" s="53"/>
      <c r="H122" s="53"/>
      <c r="J122" s="66" t="s">
        <v>885</v>
      </c>
      <c r="K122" s="66" t="s">
        <v>630</v>
      </c>
      <c r="L122" s="109"/>
      <c r="M122" s="42"/>
      <c r="N122" s="42"/>
      <c r="O122" s="42"/>
      <c r="P122" s="42"/>
      <c r="Q122" s="42"/>
    </row>
    <row r="123" spans="1:17">
      <c r="A123" s="66" t="s">
        <v>884</v>
      </c>
      <c r="B123" s="66" t="s">
        <v>633</v>
      </c>
      <c r="C123" s="9"/>
      <c r="D123" s="9"/>
      <c r="E123" s="9"/>
      <c r="F123" s="53"/>
      <c r="G123" s="53"/>
      <c r="H123" s="53"/>
      <c r="J123" s="66" t="s">
        <v>884</v>
      </c>
      <c r="K123" s="66" t="s">
        <v>633</v>
      </c>
      <c r="L123" s="109"/>
      <c r="M123" s="42"/>
      <c r="N123" s="42"/>
      <c r="O123" s="42"/>
      <c r="P123" s="42"/>
      <c r="Q123" s="42"/>
    </row>
    <row r="124" spans="1:17">
      <c r="A124" s="66" t="s">
        <v>883</v>
      </c>
      <c r="B124" s="66" t="s">
        <v>636</v>
      </c>
      <c r="C124" s="9"/>
      <c r="D124" s="9"/>
      <c r="E124" s="9"/>
      <c r="F124" s="53"/>
      <c r="G124" s="53"/>
      <c r="H124" s="53"/>
      <c r="J124" s="66" t="s">
        <v>883</v>
      </c>
      <c r="K124" s="66" t="s">
        <v>636</v>
      </c>
      <c r="L124" s="109"/>
      <c r="M124" s="42"/>
      <c r="N124" s="42"/>
      <c r="O124" s="42"/>
      <c r="P124" s="42"/>
      <c r="Q124" s="42"/>
    </row>
    <row r="125" spans="1:17">
      <c r="A125" s="66" t="s">
        <v>882</v>
      </c>
      <c r="B125" s="66" t="s">
        <v>881</v>
      </c>
      <c r="C125" s="9"/>
      <c r="D125" s="9"/>
      <c r="E125" s="9"/>
      <c r="F125" s="53"/>
      <c r="G125" s="53"/>
      <c r="H125" s="53"/>
      <c r="J125" s="66" t="s">
        <v>882</v>
      </c>
      <c r="K125" s="66" t="s">
        <v>881</v>
      </c>
      <c r="L125" s="109"/>
      <c r="M125" s="42"/>
      <c r="N125" s="42"/>
      <c r="O125" s="42"/>
      <c r="P125" s="42"/>
      <c r="Q125" s="42"/>
    </row>
    <row r="126" spans="1:17">
      <c r="A126" s="66" t="s">
        <v>880</v>
      </c>
      <c r="B126" s="66" t="s">
        <v>879</v>
      </c>
      <c r="C126" s="9"/>
      <c r="D126" s="9"/>
      <c r="E126" s="9"/>
      <c r="F126" s="53"/>
      <c r="G126" s="53"/>
      <c r="H126" s="53"/>
      <c r="J126" s="66" t="s">
        <v>880</v>
      </c>
      <c r="K126" s="66" t="s">
        <v>879</v>
      </c>
      <c r="L126" s="109"/>
      <c r="M126" s="42"/>
      <c r="N126" s="42"/>
      <c r="O126" s="42"/>
      <c r="P126" s="42"/>
      <c r="Q126" s="42"/>
    </row>
    <row r="127" spans="1:17">
      <c r="A127" s="66" t="s">
        <v>878</v>
      </c>
      <c r="B127" s="66" t="s">
        <v>877</v>
      </c>
      <c r="C127" s="9"/>
      <c r="D127" s="9"/>
      <c r="E127" s="9"/>
      <c r="F127" s="53"/>
      <c r="G127" s="53"/>
      <c r="H127" s="53"/>
      <c r="J127" s="66" t="s">
        <v>878</v>
      </c>
      <c r="K127" s="66" t="s">
        <v>877</v>
      </c>
      <c r="L127" s="109"/>
      <c r="M127" s="42"/>
      <c r="N127" s="42"/>
      <c r="O127" s="42"/>
      <c r="P127" s="42"/>
      <c r="Q127" s="42"/>
    </row>
    <row r="128" spans="1:17">
      <c r="A128" s="66" t="s">
        <v>876</v>
      </c>
      <c r="B128" s="66" t="s">
        <v>645</v>
      </c>
      <c r="C128" s="9"/>
      <c r="D128" s="9"/>
      <c r="E128" s="9"/>
      <c r="F128" s="53"/>
      <c r="G128" s="53"/>
      <c r="H128" s="53"/>
      <c r="J128" s="66" t="s">
        <v>876</v>
      </c>
      <c r="K128" s="66" t="s">
        <v>645</v>
      </c>
      <c r="L128" s="109"/>
      <c r="M128" s="42"/>
      <c r="N128" s="42"/>
      <c r="O128" s="42"/>
      <c r="P128" s="42"/>
      <c r="Q128" s="42"/>
    </row>
    <row r="129" spans="1:17">
      <c r="A129" s="66" t="s">
        <v>875</v>
      </c>
      <c r="B129" s="66" t="s">
        <v>648</v>
      </c>
      <c r="C129" s="9"/>
      <c r="D129" s="9"/>
      <c r="E129" s="9"/>
      <c r="F129" s="53"/>
      <c r="G129" s="53"/>
      <c r="H129" s="53"/>
      <c r="J129" s="66" t="s">
        <v>875</v>
      </c>
      <c r="K129" s="66" t="s">
        <v>648</v>
      </c>
      <c r="L129" s="109"/>
      <c r="M129" s="42"/>
      <c r="N129" s="42"/>
      <c r="O129" s="42"/>
      <c r="P129" s="42"/>
      <c r="Q129" s="42"/>
    </row>
    <row r="130" spans="1:17">
      <c r="A130" s="66" t="s">
        <v>874</v>
      </c>
      <c r="B130" s="66" t="s">
        <v>651</v>
      </c>
      <c r="C130" s="9"/>
      <c r="D130" s="9"/>
      <c r="E130" s="9"/>
      <c r="F130" s="53"/>
      <c r="G130" s="53"/>
      <c r="H130" s="53"/>
      <c r="J130" s="66" t="s">
        <v>874</v>
      </c>
      <c r="K130" s="66" t="s">
        <v>651</v>
      </c>
      <c r="L130" s="109"/>
      <c r="M130" s="42"/>
      <c r="N130" s="42"/>
      <c r="O130" s="42"/>
      <c r="P130" s="42"/>
      <c r="Q130" s="42"/>
    </row>
    <row r="131" spans="1:17">
      <c r="A131" s="66" t="s">
        <v>873</v>
      </c>
      <c r="B131" s="66" t="s">
        <v>654</v>
      </c>
      <c r="C131" s="9"/>
      <c r="D131" s="9"/>
      <c r="E131" s="9"/>
      <c r="F131" s="53"/>
      <c r="G131" s="53"/>
      <c r="H131" s="53"/>
      <c r="J131" s="66" t="s">
        <v>873</v>
      </c>
      <c r="K131" s="66" t="s">
        <v>654</v>
      </c>
      <c r="L131" s="109"/>
      <c r="M131" s="42"/>
      <c r="N131" s="42"/>
      <c r="O131" s="42"/>
      <c r="P131" s="42"/>
      <c r="Q131" s="42"/>
    </row>
    <row r="132" spans="1:17">
      <c r="A132" s="66" t="s">
        <v>872</v>
      </c>
      <c r="B132" s="66" t="s">
        <v>657</v>
      </c>
      <c r="C132" s="9"/>
      <c r="D132" s="9"/>
      <c r="E132" s="9"/>
      <c r="F132" s="53"/>
      <c r="G132" s="53"/>
      <c r="H132" s="53"/>
      <c r="J132" s="66" t="s">
        <v>872</v>
      </c>
      <c r="K132" s="66" t="s">
        <v>657</v>
      </c>
      <c r="L132" s="109"/>
      <c r="M132" s="42"/>
      <c r="N132" s="42"/>
      <c r="O132" s="42"/>
      <c r="P132" s="42"/>
      <c r="Q132" s="42"/>
    </row>
    <row r="133" spans="1:17">
      <c r="A133" s="66" t="s">
        <v>871</v>
      </c>
      <c r="B133" s="66" t="s">
        <v>660</v>
      </c>
      <c r="C133" s="9"/>
      <c r="D133" s="9"/>
      <c r="E133" s="9"/>
      <c r="F133" s="53"/>
      <c r="G133" s="53"/>
      <c r="H133" s="53"/>
      <c r="J133" s="66" t="s">
        <v>871</v>
      </c>
      <c r="K133" s="66" t="s">
        <v>660</v>
      </c>
      <c r="L133" s="109"/>
      <c r="M133" s="42"/>
      <c r="N133" s="42"/>
      <c r="O133" s="42"/>
      <c r="P133" s="42"/>
      <c r="Q133" s="42"/>
    </row>
    <row r="134" spans="1:17">
      <c r="A134" s="66" t="s">
        <v>870</v>
      </c>
      <c r="B134" s="66" t="s">
        <v>663</v>
      </c>
      <c r="C134" s="9"/>
      <c r="D134" s="9"/>
      <c r="E134" s="9"/>
      <c r="F134" s="53"/>
      <c r="G134" s="53"/>
      <c r="H134" s="53"/>
      <c r="J134" s="66" t="s">
        <v>870</v>
      </c>
      <c r="K134" s="66" t="s">
        <v>663</v>
      </c>
      <c r="L134" s="109"/>
      <c r="M134" s="42"/>
      <c r="N134" s="42"/>
      <c r="O134" s="42"/>
      <c r="P134" s="42"/>
      <c r="Q134" s="42"/>
    </row>
    <row r="135" spans="1:17">
      <c r="A135" s="66" t="s">
        <v>869</v>
      </c>
      <c r="B135" s="66" t="s">
        <v>666</v>
      </c>
      <c r="C135" s="9"/>
      <c r="D135" s="9"/>
      <c r="E135" s="9"/>
      <c r="F135" s="53"/>
      <c r="G135" s="53"/>
      <c r="H135" s="53"/>
      <c r="J135" s="66" t="s">
        <v>869</v>
      </c>
      <c r="K135" s="66" t="s">
        <v>666</v>
      </c>
      <c r="L135" s="109"/>
      <c r="M135" s="42"/>
      <c r="N135" s="42"/>
      <c r="O135" s="42"/>
      <c r="P135" s="42"/>
      <c r="Q135" s="42"/>
    </row>
    <row r="136" spans="1:17">
      <c r="A136" s="66" t="s">
        <v>868</v>
      </c>
      <c r="B136" s="66" t="s">
        <v>867</v>
      </c>
      <c r="C136" s="9"/>
      <c r="D136" s="9"/>
      <c r="E136" s="9"/>
      <c r="F136" s="53"/>
      <c r="G136" s="53"/>
      <c r="H136" s="53"/>
      <c r="J136" s="66" t="s">
        <v>868</v>
      </c>
      <c r="K136" s="66" t="s">
        <v>867</v>
      </c>
      <c r="L136" s="109"/>
      <c r="M136" s="42"/>
      <c r="N136" s="42"/>
      <c r="O136" s="42"/>
      <c r="P136" s="42"/>
      <c r="Q136" s="42"/>
    </row>
    <row r="137" spans="1:17">
      <c r="A137" s="66" t="s">
        <v>866</v>
      </c>
      <c r="B137" s="66" t="s">
        <v>669</v>
      </c>
      <c r="C137" s="9"/>
      <c r="D137" s="9"/>
      <c r="E137" s="9"/>
      <c r="F137" s="53"/>
      <c r="G137" s="53"/>
      <c r="H137" s="53"/>
      <c r="J137" s="66" t="s">
        <v>866</v>
      </c>
      <c r="K137" s="66" t="s">
        <v>669</v>
      </c>
      <c r="L137" s="109"/>
      <c r="M137" s="42"/>
      <c r="N137" s="42"/>
      <c r="O137" s="42"/>
      <c r="P137" s="42"/>
      <c r="Q137" s="42"/>
    </row>
    <row r="138" spans="1:17">
      <c r="A138" s="66" t="s">
        <v>865</v>
      </c>
      <c r="B138" s="66" t="s">
        <v>864</v>
      </c>
      <c r="C138" s="9"/>
      <c r="D138" s="9"/>
      <c r="E138" s="9"/>
      <c r="F138" s="53"/>
      <c r="G138" s="53"/>
      <c r="H138" s="53"/>
      <c r="J138" s="66" t="s">
        <v>865</v>
      </c>
      <c r="K138" s="66" t="s">
        <v>864</v>
      </c>
      <c r="L138" s="109"/>
      <c r="M138" s="42"/>
      <c r="N138" s="42"/>
      <c r="O138" s="42"/>
      <c r="P138" s="42"/>
      <c r="Q138" s="42"/>
    </row>
    <row r="139" spans="1:17">
      <c r="A139" s="66" t="s">
        <v>863</v>
      </c>
      <c r="B139" s="66" t="s">
        <v>862</v>
      </c>
      <c r="C139" s="9"/>
      <c r="D139" s="9"/>
      <c r="E139" s="9"/>
      <c r="F139" s="53"/>
      <c r="G139" s="53"/>
      <c r="H139" s="53"/>
      <c r="J139" s="66" t="s">
        <v>863</v>
      </c>
      <c r="K139" s="66" t="s">
        <v>862</v>
      </c>
      <c r="L139" s="109"/>
      <c r="M139" s="42"/>
      <c r="N139" s="42"/>
      <c r="O139" s="42"/>
      <c r="P139" s="42"/>
      <c r="Q139" s="42"/>
    </row>
    <row r="140" spans="1:17">
      <c r="A140" s="66" t="s">
        <v>861</v>
      </c>
      <c r="B140" s="66" t="s">
        <v>672</v>
      </c>
      <c r="C140" s="9"/>
      <c r="D140" s="9"/>
      <c r="E140" s="9"/>
      <c r="F140" s="53"/>
      <c r="G140" s="53"/>
      <c r="H140" s="53"/>
      <c r="J140" s="66" t="s">
        <v>861</v>
      </c>
      <c r="K140" s="66" t="s">
        <v>672</v>
      </c>
      <c r="L140" s="109"/>
      <c r="M140" s="42"/>
      <c r="N140" s="42"/>
      <c r="O140" s="42"/>
      <c r="P140" s="42"/>
      <c r="Q140" s="42"/>
    </row>
    <row r="141" spans="1:17">
      <c r="A141" s="66" t="s">
        <v>860</v>
      </c>
      <c r="B141" s="66" t="s">
        <v>859</v>
      </c>
      <c r="C141" s="9"/>
      <c r="D141" s="9"/>
      <c r="E141" s="9"/>
      <c r="F141" s="53"/>
      <c r="G141" s="53"/>
      <c r="H141" s="53"/>
      <c r="J141" s="66" t="s">
        <v>860</v>
      </c>
      <c r="K141" s="66" t="s">
        <v>859</v>
      </c>
      <c r="L141" s="109"/>
      <c r="M141" s="42"/>
      <c r="N141" s="42"/>
      <c r="O141" s="42"/>
      <c r="P141" s="42"/>
      <c r="Q141" s="42"/>
    </row>
    <row r="142" spans="1:17">
      <c r="A142" s="66" t="s">
        <v>858</v>
      </c>
      <c r="B142" s="66" t="s">
        <v>857</v>
      </c>
      <c r="C142" s="9"/>
      <c r="D142" s="9"/>
      <c r="E142" s="9"/>
      <c r="F142" s="53"/>
      <c r="G142" s="53"/>
      <c r="H142" s="53"/>
      <c r="J142" s="66" t="s">
        <v>858</v>
      </c>
      <c r="K142" s="66" t="s">
        <v>857</v>
      </c>
      <c r="L142" s="109"/>
      <c r="M142" s="42"/>
      <c r="N142" s="42"/>
      <c r="O142" s="42"/>
      <c r="P142" s="42"/>
      <c r="Q142" s="42"/>
    </row>
    <row r="143" spans="1:17">
      <c r="A143" s="66" t="s">
        <v>856</v>
      </c>
      <c r="B143" s="66" t="s">
        <v>855</v>
      </c>
      <c r="C143" s="9"/>
      <c r="D143" s="9"/>
      <c r="E143" s="9"/>
      <c r="F143" s="53"/>
      <c r="G143" s="53"/>
      <c r="H143" s="53"/>
      <c r="J143" s="66" t="s">
        <v>856</v>
      </c>
      <c r="K143" s="66" t="s">
        <v>855</v>
      </c>
      <c r="L143" s="109"/>
      <c r="M143" s="42"/>
      <c r="N143" s="42"/>
      <c r="O143" s="42"/>
      <c r="P143" s="42"/>
      <c r="Q143" s="42"/>
    </row>
    <row r="144" spans="1:17">
      <c r="A144" s="66" t="s">
        <v>854</v>
      </c>
      <c r="B144" s="66" t="s">
        <v>853</v>
      </c>
      <c r="C144" s="9"/>
      <c r="D144" s="9"/>
      <c r="E144" s="9"/>
      <c r="F144" s="53"/>
      <c r="G144" s="53"/>
      <c r="H144" s="53"/>
      <c r="J144" s="66" t="s">
        <v>854</v>
      </c>
      <c r="K144" s="66" t="s">
        <v>853</v>
      </c>
      <c r="L144" s="109"/>
      <c r="M144" s="42"/>
      <c r="N144" s="42"/>
      <c r="O144" s="42"/>
      <c r="P144" s="42"/>
      <c r="Q144" s="42"/>
    </row>
    <row r="145" spans="1:17">
      <c r="A145" s="66" t="s">
        <v>852</v>
      </c>
      <c r="B145" s="66" t="s">
        <v>851</v>
      </c>
      <c r="C145" s="9"/>
      <c r="D145" s="9"/>
      <c r="E145" s="9"/>
      <c r="F145" s="53"/>
      <c r="G145" s="53"/>
      <c r="H145" s="53"/>
      <c r="J145" s="66" t="s">
        <v>852</v>
      </c>
      <c r="K145" s="66" t="s">
        <v>851</v>
      </c>
      <c r="L145" s="109"/>
      <c r="M145" s="42"/>
      <c r="N145" s="42"/>
      <c r="O145" s="42"/>
      <c r="P145" s="42"/>
      <c r="Q145" s="42"/>
    </row>
    <row r="146" spans="1:17">
      <c r="A146" s="66" t="s">
        <v>850</v>
      </c>
      <c r="B146" s="66" t="s">
        <v>849</v>
      </c>
      <c r="C146" s="9"/>
      <c r="D146" s="9"/>
      <c r="E146" s="9"/>
      <c r="F146" s="53"/>
      <c r="G146" s="53"/>
      <c r="H146" s="53"/>
      <c r="J146" s="66" t="s">
        <v>850</v>
      </c>
      <c r="K146" s="66" t="s">
        <v>849</v>
      </c>
      <c r="L146" s="109"/>
      <c r="M146" s="42"/>
      <c r="N146" s="42"/>
      <c r="O146" s="42"/>
      <c r="P146" s="42"/>
      <c r="Q146" s="42"/>
    </row>
    <row r="147" spans="1:17">
      <c r="A147" s="66" t="s">
        <v>848</v>
      </c>
      <c r="B147" s="66" t="s">
        <v>690</v>
      </c>
      <c r="C147" s="9"/>
      <c r="D147" s="9"/>
      <c r="E147" s="9"/>
      <c r="F147" s="53"/>
      <c r="G147" s="53"/>
      <c r="H147" s="53"/>
      <c r="J147" s="66" t="s">
        <v>848</v>
      </c>
      <c r="K147" s="66" t="s">
        <v>690</v>
      </c>
      <c r="L147" s="109"/>
      <c r="M147" s="42"/>
      <c r="N147" s="42"/>
      <c r="O147" s="42"/>
      <c r="P147" s="42"/>
      <c r="Q147" s="42"/>
    </row>
    <row r="148" spans="1:17">
      <c r="A148" s="66" t="s">
        <v>847</v>
      </c>
      <c r="B148" s="66" t="s">
        <v>846</v>
      </c>
      <c r="C148" s="9"/>
      <c r="D148" s="9"/>
      <c r="E148" s="9"/>
      <c r="F148" s="53"/>
      <c r="G148" s="53"/>
      <c r="H148" s="53"/>
      <c r="J148" s="66" t="s">
        <v>847</v>
      </c>
      <c r="K148" s="66" t="s">
        <v>846</v>
      </c>
      <c r="L148" s="109"/>
      <c r="M148" s="42"/>
      <c r="N148" s="42"/>
      <c r="O148" s="42"/>
      <c r="P148" s="42"/>
      <c r="Q148" s="42"/>
    </row>
    <row r="149" spans="1:17">
      <c r="A149" s="66" t="s">
        <v>845</v>
      </c>
      <c r="B149" s="66" t="s">
        <v>844</v>
      </c>
      <c r="C149" s="9"/>
      <c r="D149" s="9"/>
      <c r="E149" s="9"/>
      <c r="F149" s="53"/>
      <c r="G149" s="53"/>
      <c r="H149" s="53"/>
      <c r="J149" s="66" t="s">
        <v>845</v>
      </c>
      <c r="K149" s="66" t="s">
        <v>844</v>
      </c>
      <c r="L149" s="109"/>
      <c r="M149" s="42"/>
      <c r="N149" s="42"/>
      <c r="O149" s="42"/>
      <c r="P149" s="42"/>
      <c r="Q149" s="42"/>
    </row>
    <row r="150" spans="1:17">
      <c r="A150" s="67" t="s">
        <v>843</v>
      </c>
      <c r="B150" s="67" t="s">
        <v>842</v>
      </c>
      <c r="C150" s="11"/>
      <c r="D150" s="11"/>
      <c r="E150" s="11"/>
      <c r="F150" s="6"/>
      <c r="G150" s="6"/>
      <c r="H150" s="6"/>
      <c r="J150" s="67" t="s">
        <v>843</v>
      </c>
      <c r="K150" s="67" t="s">
        <v>842</v>
      </c>
      <c r="L150" s="110"/>
      <c r="M150" s="43"/>
      <c r="N150" s="43"/>
      <c r="O150" s="43"/>
      <c r="P150" s="43"/>
      <c r="Q150" s="43"/>
    </row>
  </sheetData>
  <mergeCells count="10">
    <mergeCell ref="A7:A9"/>
    <mergeCell ref="B7:B9"/>
    <mergeCell ref="C7:D7"/>
    <mergeCell ref="E7:F7"/>
    <mergeCell ref="G7:H7"/>
    <mergeCell ref="J7:J9"/>
    <mergeCell ref="K7:K9"/>
    <mergeCell ref="L7:M7"/>
    <mergeCell ref="N7:O7"/>
    <mergeCell ref="P7:Q7"/>
  </mergeCells>
  <conditionalFormatting sqref="C11:H150">
    <cfRule type="expression" dxfId="19" priority="1">
      <formula>L11*100/(C11+L11) &lt;-50</formula>
    </cfRule>
    <cfRule type="expression" dxfId="18" priority="2">
      <formula>L11*100/(C11+L11) &gt;50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AT155"/>
  <sheetViews>
    <sheetView workbookViewId="0">
      <pane xSplit="2" ySplit="7" topLeftCell="AA8" activePane="bottomRight" state="frozen"/>
      <selection pane="topRight" activeCell="C1" sqref="C1"/>
      <selection pane="bottomLeft" activeCell="A8" sqref="A8"/>
      <selection pane="bottomRight" activeCell="AU17" sqref="AU17"/>
    </sheetView>
  </sheetViews>
  <sheetFormatPr defaultRowHeight="12.75"/>
  <cols>
    <col min="1" max="1" width="34.7109375" customWidth="1"/>
    <col min="2" max="2" width="8.7109375" customWidth="1"/>
    <col min="3" max="26" width="11.7109375" customWidth="1"/>
    <col min="29" max="29" width="10.28515625" customWidth="1"/>
    <col min="30" max="31" width="11.7109375" customWidth="1"/>
    <col min="32" max="32" width="11.140625" customWidth="1"/>
    <col min="33" max="33" width="9.7109375" customWidth="1"/>
    <col min="34" max="34" width="11.28515625" customWidth="1"/>
    <col min="35" max="40" width="10.42578125" customWidth="1"/>
    <col min="41" max="46" width="11.140625" customWidth="1"/>
  </cols>
  <sheetData>
    <row r="1" spans="1:46">
      <c r="A1" s="69">
        <v>4000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69">
        <v>4001</v>
      </c>
    </row>
    <row r="2" spans="1:46">
      <c r="A2" s="1" t="s">
        <v>1081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61" t="s">
        <v>1082</v>
      </c>
    </row>
    <row r="3" spans="1:46" ht="13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63"/>
      <c r="AD3" s="63"/>
      <c r="AE3" s="63"/>
      <c r="AF3" s="63"/>
      <c r="AG3" s="63"/>
      <c r="AH3" s="63"/>
    </row>
    <row r="4" spans="1:46">
      <c r="A4" s="205" t="s">
        <v>1080</v>
      </c>
      <c r="B4" s="205" t="s">
        <v>1079</v>
      </c>
      <c r="C4" s="238" t="s">
        <v>1078</v>
      </c>
      <c r="D4" s="239"/>
      <c r="E4" s="239"/>
      <c r="F4" s="240"/>
      <c r="G4" s="241" t="s">
        <v>1077</v>
      </c>
      <c r="H4" s="241"/>
      <c r="I4" s="241"/>
      <c r="J4" s="241"/>
      <c r="K4" s="241" t="s">
        <v>1076</v>
      </c>
      <c r="L4" s="241"/>
      <c r="M4" s="241"/>
      <c r="N4" s="241"/>
      <c r="O4" s="235" t="s">
        <v>1075</v>
      </c>
      <c r="P4" s="235"/>
      <c r="Q4" s="235"/>
      <c r="R4" s="235"/>
      <c r="S4" s="205" t="s">
        <v>1074</v>
      </c>
      <c r="T4" s="205"/>
      <c r="U4" s="205"/>
      <c r="V4" s="205"/>
      <c r="W4" s="205" t="s">
        <v>1073</v>
      </c>
      <c r="X4" s="205"/>
      <c r="Y4" s="205"/>
      <c r="Z4" s="205"/>
      <c r="AA4" s="205" t="s">
        <v>1072</v>
      </c>
      <c r="AB4" s="206" t="s">
        <v>1071</v>
      </c>
      <c r="AC4" s="246" t="s">
        <v>1078</v>
      </c>
      <c r="AD4" s="247"/>
      <c r="AE4" s="247" t="s">
        <v>1076</v>
      </c>
      <c r="AF4" s="247"/>
      <c r="AG4" s="247" t="s">
        <v>1074</v>
      </c>
      <c r="AH4" s="248"/>
      <c r="AI4" s="249" t="s">
        <v>1092</v>
      </c>
      <c r="AJ4" s="245" t="s">
        <v>1093</v>
      </c>
      <c r="AK4" s="245" t="s">
        <v>1094</v>
      </c>
      <c r="AL4" s="245" t="s">
        <v>1095</v>
      </c>
      <c r="AM4" s="245" t="s">
        <v>1096</v>
      </c>
      <c r="AN4" s="245" t="s">
        <v>1097</v>
      </c>
      <c r="AO4" s="251" t="s">
        <v>1206</v>
      </c>
      <c r="AP4" s="250" t="s">
        <v>1209</v>
      </c>
      <c r="AQ4" s="250" t="s">
        <v>1208</v>
      </c>
      <c r="AR4" s="250" t="s">
        <v>1207</v>
      </c>
      <c r="AS4" s="250" t="s">
        <v>1096</v>
      </c>
      <c r="AT4" s="250" t="s">
        <v>1097</v>
      </c>
    </row>
    <row r="5" spans="1:46" ht="20.25" customHeight="1">
      <c r="A5" s="205"/>
      <c r="B5" s="205"/>
      <c r="C5" s="236" t="s">
        <v>5</v>
      </c>
      <c r="D5" s="237" t="s">
        <v>1070</v>
      </c>
      <c r="E5" s="237"/>
      <c r="F5" s="237"/>
      <c r="G5" s="236" t="s">
        <v>5</v>
      </c>
      <c r="H5" s="237" t="s">
        <v>1070</v>
      </c>
      <c r="I5" s="237"/>
      <c r="J5" s="237"/>
      <c r="K5" s="236" t="s">
        <v>5</v>
      </c>
      <c r="L5" s="237" t="s">
        <v>1070</v>
      </c>
      <c r="M5" s="237"/>
      <c r="N5" s="237"/>
      <c r="O5" s="236" t="s">
        <v>5</v>
      </c>
      <c r="P5" s="237" t="s">
        <v>1070</v>
      </c>
      <c r="Q5" s="237"/>
      <c r="R5" s="237"/>
      <c r="S5" s="236" t="s">
        <v>5</v>
      </c>
      <c r="T5" s="237" t="s">
        <v>1070</v>
      </c>
      <c r="U5" s="237"/>
      <c r="V5" s="237"/>
      <c r="W5" s="236" t="s">
        <v>5</v>
      </c>
      <c r="X5" s="237" t="s">
        <v>1070</v>
      </c>
      <c r="Y5" s="237"/>
      <c r="Z5" s="237"/>
      <c r="AA5" s="205"/>
      <c r="AB5" s="206"/>
      <c r="AC5" s="72" t="s">
        <v>16</v>
      </c>
      <c r="AD5" s="48" t="s">
        <v>1083</v>
      </c>
      <c r="AE5" s="60" t="s">
        <v>16</v>
      </c>
      <c r="AF5" s="48" t="s">
        <v>1084</v>
      </c>
      <c r="AG5" s="60" t="s">
        <v>16</v>
      </c>
      <c r="AH5" s="73" t="s">
        <v>1073</v>
      </c>
      <c r="AI5" s="249"/>
      <c r="AJ5" s="245"/>
      <c r="AK5" s="245"/>
      <c r="AL5" s="245"/>
      <c r="AM5" s="245"/>
      <c r="AN5" s="245"/>
      <c r="AO5" s="251"/>
      <c r="AP5" s="250"/>
      <c r="AQ5" s="250"/>
      <c r="AR5" s="250"/>
      <c r="AS5" s="250"/>
      <c r="AT5" s="250"/>
    </row>
    <row r="6" spans="1:46" ht="36">
      <c r="A6" s="205"/>
      <c r="B6" s="205"/>
      <c r="C6" s="236"/>
      <c r="D6" s="48" t="s">
        <v>1065</v>
      </c>
      <c r="E6" s="48" t="s">
        <v>1064</v>
      </c>
      <c r="F6" s="48" t="s">
        <v>1063</v>
      </c>
      <c r="G6" s="236"/>
      <c r="H6" s="48" t="s">
        <v>1065</v>
      </c>
      <c r="I6" s="48" t="s">
        <v>1064</v>
      </c>
      <c r="J6" s="48" t="s">
        <v>1063</v>
      </c>
      <c r="K6" s="236"/>
      <c r="L6" s="48" t="s">
        <v>1065</v>
      </c>
      <c r="M6" s="48" t="s">
        <v>1069</v>
      </c>
      <c r="N6" s="48" t="s">
        <v>1063</v>
      </c>
      <c r="O6" s="236"/>
      <c r="P6" s="48" t="s">
        <v>1068</v>
      </c>
      <c r="Q6" s="48" t="s">
        <v>1064</v>
      </c>
      <c r="R6" s="48" t="s">
        <v>1063</v>
      </c>
      <c r="S6" s="236"/>
      <c r="T6" s="48" t="s">
        <v>1068</v>
      </c>
      <c r="U6" s="48" t="s">
        <v>1067</v>
      </c>
      <c r="V6" s="48" t="s">
        <v>1066</v>
      </c>
      <c r="W6" s="236"/>
      <c r="X6" s="48" t="s">
        <v>1065</v>
      </c>
      <c r="Y6" s="48" t="s">
        <v>1064</v>
      </c>
      <c r="Z6" s="48" t="s">
        <v>1063</v>
      </c>
      <c r="AA6" s="205"/>
      <c r="AB6" s="206"/>
      <c r="AC6" s="74" t="s">
        <v>1085</v>
      </c>
      <c r="AD6" s="64" t="s">
        <v>1086</v>
      </c>
      <c r="AE6" s="64" t="s">
        <v>1087</v>
      </c>
      <c r="AF6" s="64" t="s">
        <v>1088</v>
      </c>
      <c r="AG6" s="64" t="s">
        <v>1089</v>
      </c>
      <c r="AH6" s="75" t="s">
        <v>1090</v>
      </c>
      <c r="AI6" s="249"/>
      <c r="AJ6" s="245"/>
      <c r="AK6" s="245"/>
      <c r="AL6" s="245"/>
      <c r="AM6" s="245"/>
      <c r="AN6" s="245"/>
      <c r="AO6" s="251"/>
      <c r="AP6" s="250"/>
      <c r="AQ6" s="250"/>
      <c r="AR6" s="250"/>
      <c r="AS6" s="250"/>
      <c r="AT6" s="250"/>
    </row>
    <row r="7" spans="1:46">
      <c r="A7" s="4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48">
        <v>15</v>
      </c>
      <c r="P7" s="48">
        <v>16</v>
      </c>
      <c r="Q7" s="48">
        <v>17</v>
      </c>
      <c r="R7" s="48">
        <v>18</v>
      </c>
      <c r="S7" s="48">
        <v>19</v>
      </c>
      <c r="T7" s="48">
        <v>20</v>
      </c>
      <c r="U7" s="48">
        <v>21</v>
      </c>
      <c r="V7" s="48">
        <v>22</v>
      </c>
      <c r="W7" s="48">
        <v>23</v>
      </c>
      <c r="X7" s="48">
        <v>24</v>
      </c>
      <c r="Y7" s="48">
        <v>25</v>
      </c>
      <c r="Z7" s="48">
        <v>26</v>
      </c>
      <c r="AA7" s="48">
        <v>27</v>
      </c>
      <c r="AB7" s="49">
        <v>28</v>
      </c>
      <c r="AC7" s="76">
        <v>29</v>
      </c>
      <c r="AD7" s="48">
        <v>30</v>
      </c>
      <c r="AE7" s="48">
        <v>31</v>
      </c>
      <c r="AF7" s="48">
        <v>32</v>
      </c>
      <c r="AG7" s="48">
        <v>33</v>
      </c>
      <c r="AH7" s="73">
        <v>34</v>
      </c>
      <c r="AI7" s="249"/>
      <c r="AJ7" s="245"/>
      <c r="AK7" s="245"/>
      <c r="AL7" s="245"/>
      <c r="AM7" s="245"/>
      <c r="AN7" s="245"/>
      <c r="AO7" s="251"/>
      <c r="AP7" s="250"/>
      <c r="AQ7" s="250"/>
      <c r="AR7" s="250"/>
      <c r="AS7" s="250"/>
      <c r="AT7" s="250"/>
    </row>
    <row r="8" spans="1:46">
      <c r="A8" s="53" t="s">
        <v>1062</v>
      </c>
      <c r="B8" s="55" t="s">
        <v>1061</v>
      </c>
      <c r="C8" s="56">
        <f>'т.4000 выгрузка'!C11</f>
        <v>0</v>
      </c>
      <c r="D8" s="56">
        <f>'т.4000 выгрузка'!D11</f>
        <v>0</v>
      </c>
      <c r="E8" s="56">
        <f>'т.4000 выгрузка'!E11</f>
        <v>0</v>
      </c>
      <c r="F8" s="56">
        <f>'т.4000 выгрузка'!F11</f>
        <v>0</v>
      </c>
      <c r="G8" s="56">
        <f>'т.4000 выгрузка'!G11</f>
        <v>0</v>
      </c>
      <c r="H8" s="56">
        <f>'т.4000 выгрузка'!H11</f>
        <v>0</v>
      </c>
      <c r="I8" s="56">
        <f>'т.4000 выгрузка'!I11</f>
        <v>0</v>
      </c>
      <c r="J8" s="56">
        <f>'т.4000 выгрузка'!J11</f>
        <v>0</v>
      </c>
      <c r="K8" s="56">
        <f>'т.4000 выгрузка'!K11</f>
        <v>0</v>
      </c>
      <c r="L8" s="56">
        <f>'т.4000 выгрузка'!L11</f>
        <v>0</v>
      </c>
      <c r="M8" s="56">
        <f>'т.4000 выгрузка'!M11</f>
        <v>0</v>
      </c>
      <c r="N8" s="56">
        <f>'т.4000 выгрузка'!N11</f>
        <v>0</v>
      </c>
      <c r="O8" s="56">
        <f>'т.4000 выгрузка'!O11</f>
        <v>0</v>
      </c>
      <c r="P8" s="56">
        <f>'т.4000 выгрузка'!P11</f>
        <v>0</v>
      </c>
      <c r="Q8" s="56">
        <f>'т.4000 выгрузка'!Q11</f>
        <v>0</v>
      </c>
      <c r="R8" s="56">
        <f>'т.4000 выгрузка'!R11</f>
        <v>0</v>
      </c>
      <c r="S8" s="56">
        <f>'т.4000 выгрузка'!S11</f>
        <v>0</v>
      </c>
      <c r="T8" s="56">
        <f>'т.4000 выгрузка'!T11</f>
        <v>0</v>
      </c>
      <c r="U8" s="56">
        <f>'т.4000 выгрузка'!U11</f>
        <v>0</v>
      </c>
      <c r="V8" s="56">
        <f>'т.4000 выгрузка'!V11</f>
        <v>0</v>
      </c>
      <c r="W8" s="56">
        <f>'т.4000 выгрузка'!W11</f>
        <v>0</v>
      </c>
      <c r="X8" s="56">
        <f>'т.4000 выгрузка'!X11</f>
        <v>0</v>
      </c>
      <c r="Y8" s="56">
        <f>'т.4000 выгрузка'!Y11</f>
        <v>0</v>
      </c>
      <c r="Z8" s="56">
        <f>'т.4000 выгрузка'!Z11</f>
        <v>0</v>
      </c>
      <c r="AA8" s="56">
        <f>'т.4000 выгрузка'!AA11</f>
        <v>0</v>
      </c>
      <c r="AB8" s="79">
        <f>'т.4000 выгрузка'!AB11</f>
        <v>0</v>
      </c>
      <c r="AC8" s="80">
        <f>'т.4001 выгрузка'!C11</f>
        <v>0</v>
      </c>
      <c r="AD8" s="68">
        <f>'т.4001 выгрузка'!D11</f>
        <v>0</v>
      </c>
      <c r="AE8" s="68">
        <f>'т.4001 выгрузка'!E11</f>
        <v>0</v>
      </c>
      <c r="AF8" s="68">
        <f>'т.4001 выгрузка'!F11</f>
        <v>0</v>
      </c>
      <c r="AG8" s="68">
        <f>'т.4001 выгрузка'!G11</f>
        <v>0</v>
      </c>
      <c r="AH8" s="81">
        <f>'т.4001 выгрузка'!H11</f>
        <v>0</v>
      </c>
      <c r="AI8" s="71">
        <f t="shared" ref="AI8:AI73" si="0">C8-D8-F8-AC8</f>
        <v>0</v>
      </c>
      <c r="AJ8" s="70">
        <f t="shared" ref="AJ8:AJ73" si="1">G8-H8-J8-AD8</f>
        <v>0</v>
      </c>
      <c r="AK8" s="70">
        <f>K8-L8-N8-AE8</f>
        <v>0</v>
      </c>
      <c r="AL8" s="70">
        <f>O8-P8-R8-AF8</f>
        <v>0</v>
      </c>
      <c r="AM8" s="70">
        <f t="shared" ref="AM8:AM73" si="2">S8-T8-V8-AG8</f>
        <v>0</v>
      </c>
      <c r="AN8" s="70">
        <f t="shared" ref="AN8:AN73" si="3">W8-X8-Z8-AH8</f>
        <v>0</v>
      </c>
      <c r="AO8" s="133">
        <f>C8-D8-F8</f>
        <v>0</v>
      </c>
      <c r="AP8" s="133">
        <f>G8-H8-J8</f>
        <v>0</v>
      </c>
      <c r="AQ8" s="133">
        <f>K8-L8-N8</f>
        <v>0</v>
      </c>
      <c r="AR8" s="133">
        <f>O8-P8-R8</f>
        <v>0</v>
      </c>
      <c r="AS8" s="133">
        <f>S8-T8-V8</f>
        <v>0</v>
      </c>
      <c r="AT8" s="133">
        <f>W8-X8-Z8</f>
        <v>0</v>
      </c>
    </row>
    <row r="9" spans="1:46">
      <c r="A9" s="53" t="s">
        <v>1060</v>
      </c>
      <c r="B9" s="55" t="s">
        <v>1059</v>
      </c>
      <c r="C9" s="56">
        <f>'т.4000 выгрузка'!C12</f>
        <v>0</v>
      </c>
      <c r="D9" s="56">
        <f>'т.4000 выгрузка'!D12</f>
        <v>0</v>
      </c>
      <c r="E9" s="56">
        <f>'т.4000 выгрузка'!E12</f>
        <v>0</v>
      </c>
      <c r="F9" s="56">
        <f>'т.4000 выгрузка'!F12</f>
        <v>0</v>
      </c>
      <c r="G9" s="56">
        <f>'т.4000 выгрузка'!G12</f>
        <v>0</v>
      </c>
      <c r="H9" s="56">
        <f>'т.4000 выгрузка'!H12</f>
        <v>0</v>
      </c>
      <c r="I9" s="56">
        <f>'т.4000 выгрузка'!I12</f>
        <v>0</v>
      </c>
      <c r="J9" s="56">
        <f>'т.4000 выгрузка'!J12</f>
        <v>0</v>
      </c>
      <c r="K9" s="56">
        <f>'т.4000 выгрузка'!K12</f>
        <v>0</v>
      </c>
      <c r="L9" s="56">
        <f>'т.4000 выгрузка'!L12</f>
        <v>0</v>
      </c>
      <c r="M9" s="56">
        <f>'т.4000 выгрузка'!M12</f>
        <v>0</v>
      </c>
      <c r="N9" s="56">
        <f>'т.4000 выгрузка'!N12</f>
        <v>0</v>
      </c>
      <c r="O9" s="56">
        <f>'т.4000 выгрузка'!O12</f>
        <v>0</v>
      </c>
      <c r="P9" s="56">
        <f>'т.4000 выгрузка'!P12</f>
        <v>0</v>
      </c>
      <c r="Q9" s="56">
        <f>'т.4000 выгрузка'!Q12</f>
        <v>0</v>
      </c>
      <c r="R9" s="56">
        <f>'т.4000 выгрузка'!R12</f>
        <v>0</v>
      </c>
      <c r="S9" s="56">
        <f>'т.4000 выгрузка'!S12</f>
        <v>0</v>
      </c>
      <c r="T9" s="56">
        <f>'т.4000 выгрузка'!T12</f>
        <v>0</v>
      </c>
      <c r="U9" s="56">
        <f>'т.4000 выгрузка'!U12</f>
        <v>0</v>
      </c>
      <c r="V9" s="56">
        <f>'т.4000 выгрузка'!V12</f>
        <v>0</v>
      </c>
      <c r="W9" s="56">
        <f>'т.4000 выгрузка'!W12</f>
        <v>0</v>
      </c>
      <c r="X9" s="56">
        <f>'т.4000 выгрузка'!X12</f>
        <v>0</v>
      </c>
      <c r="Y9" s="56">
        <f>'т.4000 выгрузка'!Y12</f>
        <v>0</v>
      </c>
      <c r="Z9" s="56">
        <f>'т.4000 выгрузка'!Z12</f>
        <v>0</v>
      </c>
      <c r="AA9" s="56">
        <f>'т.4000 выгрузка'!AA12</f>
        <v>0</v>
      </c>
      <c r="AB9" s="79">
        <f>'т.4000 выгрузка'!AB12</f>
        <v>0</v>
      </c>
      <c r="AC9" s="80">
        <f>'т.4001 выгрузка'!C12</f>
        <v>0</v>
      </c>
      <c r="AD9" s="68">
        <f>'т.4001 выгрузка'!D12</f>
        <v>0</v>
      </c>
      <c r="AE9" s="68">
        <f>'т.4001 выгрузка'!E12</f>
        <v>0</v>
      </c>
      <c r="AF9" s="68">
        <f>'т.4001 выгрузка'!F12</f>
        <v>0</v>
      </c>
      <c r="AG9" s="68">
        <f>'т.4001 выгрузка'!G12</f>
        <v>0</v>
      </c>
      <c r="AH9" s="81">
        <f>'т.4001 выгрузка'!H12</f>
        <v>0</v>
      </c>
      <c r="AI9" s="71">
        <f t="shared" si="0"/>
        <v>0</v>
      </c>
      <c r="AJ9" s="70">
        <f t="shared" si="1"/>
        <v>0</v>
      </c>
      <c r="AK9" s="70">
        <f t="shared" ref="AK9:AK73" si="4">K9-L9-N9-AE9</f>
        <v>0</v>
      </c>
      <c r="AL9" s="70">
        <f t="shared" ref="AL9:AL73" si="5">O9-P9-R9-AF9</f>
        <v>0</v>
      </c>
      <c r="AM9" s="70">
        <f t="shared" si="2"/>
        <v>0</v>
      </c>
      <c r="AN9" s="70">
        <f t="shared" si="3"/>
        <v>0</v>
      </c>
      <c r="AO9" s="133">
        <f t="shared" ref="AO9:AO72" si="6">C9-D9-F9</f>
        <v>0</v>
      </c>
      <c r="AP9" s="133">
        <f t="shared" ref="AP9:AP72" si="7">G9-H9-J9</f>
        <v>0</v>
      </c>
      <c r="AQ9" s="133">
        <f t="shared" ref="AQ9:AQ72" si="8">K9-L9-N9</f>
        <v>0</v>
      </c>
      <c r="AR9" s="133">
        <f t="shared" ref="AR9:AR72" si="9">O9-P9-R9</f>
        <v>0</v>
      </c>
      <c r="AS9" s="133">
        <f t="shared" ref="AS9:AS72" si="10">S9-T9-V9</f>
        <v>0</v>
      </c>
      <c r="AT9" s="133">
        <f t="shared" ref="AT9:AT72" si="11">W9-X9-Z9</f>
        <v>0</v>
      </c>
    </row>
    <row r="10" spans="1:46">
      <c r="A10" s="53" t="s">
        <v>1058</v>
      </c>
      <c r="B10" s="55" t="s">
        <v>29</v>
      </c>
      <c r="C10" s="56">
        <f>'т.4000 выгрузка'!C13</f>
        <v>0</v>
      </c>
      <c r="D10" s="56">
        <f>'т.4000 выгрузка'!D13</f>
        <v>0</v>
      </c>
      <c r="E10" s="56">
        <f>'т.4000 выгрузка'!E13</f>
        <v>0</v>
      </c>
      <c r="F10" s="56">
        <f>'т.4000 выгрузка'!F13</f>
        <v>0</v>
      </c>
      <c r="G10" s="56">
        <f>'т.4000 выгрузка'!G13</f>
        <v>0</v>
      </c>
      <c r="H10" s="56">
        <f>'т.4000 выгрузка'!H13</f>
        <v>0</v>
      </c>
      <c r="I10" s="56">
        <f>'т.4000 выгрузка'!I13</f>
        <v>0</v>
      </c>
      <c r="J10" s="56">
        <f>'т.4000 выгрузка'!J13</f>
        <v>0</v>
      </c>
      <c r="K10" s="56">
        <f>'т.4000 выгрузка'!K13</f>
        <v>0</v>
      </c>
      <c r="L10" s="56">
        <f>'т.4000 выгрузка'!L13</f>
        <v>0</v>
      </c>
      <c r="M10" s="56">
        <f>'т.4000 выгрузка'!M13</f>
        <v>0</v>
      </c>
      <c r="N10" s="56">
        <f>'т.4000 выгрузка'!N13</f>
        <v>0</v>
      </c>
      <c r="O10" s="56">
        <f>'т.4000 выгрузка'!O13</f>
        <v>0</v>
      </c>
      <c r="P10" s="56">
        <f>'т.4000 выгрузка'!P13</f>
        <v>0</v>
      </c>
      <c r="Q10" s="56">
        <f>'т.4000 выгрузка'!Q13</f>
        <v>0</v>
      </c>
      <c r="R10" s="56">
        <f>'т.4000 выгрузка'!R13</f>
        <v>0</v>
      </c>
      <c r="S10" s="56">
        <f>'т.4000 выгрузка'!S13</f>
        <v>0</v>
      </c>
      <c r="T10" s="56">
        <f>'т.4000 выгрузка'!T13</f>
        <v>0</v>
      </c>
      <c r="U10" s="56">
        <f>'т.4000 выгрузка'!U13</f>
        <v>0</v>
      </c>
      <c r="V10" s="56">
        <f>'т.4000 выгрузка'!V13</f>
        <v>0</v>
      </c>
      <c r="W10" s="56">
        <f>'т.4000 выгрузка'!W13</f>
        <v>0</v>
      </c>
      <c r="X10" s="56">
        <f>'т.4000 выгрузка'!X13</f>
        <v>0</v>
      </c>
      <c r="Y10" s="56">
        <f>'т.4000 выгрузка'!Y13</f>
        <v>0</v>
      </c>
      <c r="Z10" s="56">
        <f>'т.4000 выгрузка'!Z13</f>
        <v>0</v>
      </c>
      <c r="AA10" s="56">
        <f>'т.4000 выгрузка'!AA13</f>
        <v>0</v>
      </c>
      <c r="AB10" s="79">
        <f>'т.4000 выгрузка'!AB13</f>
        <v>0</v>
      </c>
      <c r="AC10" s="80">
        <f>'т.4001 выгрузка'!C13</f>
        <v>0</v>
      </c>
      <c r="AD10" s="68">
        <f>'т.4001 выгрузка'!D13</f>
        <v>0</v>
      </c>
      <c r="AE10" s="68">
        <f>'т.4001 выгрузка'!E13</f>
        <v>0</v>
      </c>
      <c r="AF10" s="68">
        <f>'т.4001 выгрузка'!F13</f>
        <v>0</v>
      </c>
      <c r="AG10" s="68">
        <f>'т.4001 выгрузка'!G13</f>
        <v>0</v>
      </c>
      <c r="AH10" s="81">
        <f>'т.4001 выгрузка'!H13</f>
        <v>0</v>
      </c>
      <c r="AI10" s="71">
        <f t="shared" si="0"/>
        <v>0</v>
      </c>
      <c r="AJ10" s="70">
        <f t="shared" si="1"/>
        <v>0</v>
      </c>
      <c r="AK10" s="70">
        <f t="shared" si="4"/>
        <v>0</v>
      </c>
      <c r="AL10" s="70">
        <f t="shared" si="5"/>
        <v>0</v>
      </c>
      <c r="AM10" s="70">
        <f t="shared" si="2"/>
        <v>0</v>
      </c>
      <c r="AN10" s="70">
        <f t="shared" si="3"/>
        <v>0</v>
      </c>
      <c r="AO10" s="133">
        <f t="shared" si="6"/>
        <v>0</v>
      </c>
      <c r="AP10" s="133">
        <f t="shared" si="7"/>
        <v>0</v>
      </c>
      <c r="AQ10" s="133">
        <f t="shared" si="8"/>
        <v>0</v>
      </c>
      <c r="AR10" s="133">
        <f t="shared" si="9"/>
        <v>0</v>
      </c>
      <c r="AS10" s="133">
        <f t="shared" si="10"/>
        <v>0</v>
      </c>
      <c r="AT10" s="133">
        <f t="shared" si="11"/>
        <v>0</v>
      </c>
    </row>
    <row r="11" spans="1:46">
      <c r="A11" s="53" t="s">
        <v>1057</v>
      </c>
      <c r="B11" s="55" t="s">
        <v>32</v>
      </c>
      <c r="C11" s="56">
        <f>'т.4000 выгрузка'!C14</f>
        <v>0</v>
      </c>
      <c r="D11" s="56">
        <f>'т.4000 выгрузка'!D14</f>
        <v>0</v>
      </c>
      <c r="E11" s="56">
        <f>'т.4000 выгрузка'!E14</f>
        <v>0</v>
      </c>
      <c r="F11" s="56">
        <f>'т.4000 выгрузка'!F14</f>
        <v>0</v>
      </c>
      <c r="G11" s="56">
        <f>'т.4000 выгрузка'!G14</f>
        <v>0</v>
      </c>
      <c r="H11" s="56">
        <f>'т.4000 выгрузка'!H14</f>
        <v>0</v>
      </c>
      <c r="I11" s="56">
        <f>'т.4000 выгрузка'!I14</f>
        <v>0</v>
      </c>
      <c r="J11" s="56">
        <f>'т.4000 выгрузка'!J14</f>
        <v>0</v>
      </c>
      <c r="K11" s="56">
        <f>'т.4000 выгрузка'!K14</f>
        <v>0</v>
      </c>
      <c r="L11" s="56">
        <f>'т.4000 выгрузка'!L14</f>
        <v>0</v>
      </c>
      <c r="M11" s="56">
        <f>'т.4000 выгрузка'!M14</f>
        <v>0</v>
      </c>
      <c r="N11" s="56">
        <f>'т.4000 выгрузка'!N14</f>
        <v>0</v>
      </c>
      <c r="O11" s="56">
        <f>'т.4000 выгрузка'!O14</f>
        <v>0</v>
      </c>
      <c r="P11" s="56">
        <f>'т.4000 выгрузка'!P14</f>
        <v>0</v>
      </c>
      <c r="Q11" s="56">
        <f>'т.4000 выгрузка'!Q14</f>
        <v>0</v>
      </c>
      <c r="R11" s="56">
        <f>'т.4000 выгрузка'!R14</f>
        <v>0</v>
      </c>
      <c r="S11" s="56">
        <f>'т.4000 выгрузка'!S14</f>
        <v>0</v>
      </c>
      <c r="T11" s="56">
        <f>'т.4000 выгрузка'!T14</f>
        <v>0</v>
      </c>
      <c r="U11" s="56">
        <f>'т.4000 выгрузка'!U14</f>
        <v>0</v>
      </c>
      <c r="V11" s="56">
        <f>'т.4000 выгрузка'!V14</f>
        <v>0</v>
      </c>
      <c r="W11" s="56">
        <f>'т.4000 выгрузка'!W14</f>
        <v>0</v>
      </c>
      <c r="X11" s="56">
        <f>'т.4000 выгрузка'!X14</f>
        <v>0</v>
      </c>
      <c r="Y11" s="56">
        <f>'т.4000 выгрузка'!Y14</f>
        <v>0</v>
      </c>
      <c r="Z11" s="56">
        <f>'т.4000 выгрузка'!Z14</f>
        <v>0</v>
      </c>
      <c r="AA11" s="56">
        <f>'т.4000 выгрузка'!AA14</f>
        <v>0</v>
      </c>
      <c r="AB11" s="79">
        <f>'т.4000 выгрузка'!AB14</f>
        <v>0</v>
      </c>
      <c r="AC11" s="80">
        <f>'т.4001 выгрузка'!C14</f>
        <v>0</v>
      </c>
      <c r="AD11" s="68">
        <f>'т.4001 выгрузка'!D14</f>
        <v>0</v>
      </c>
      <c r="AE11" s="68">
        <f>'т.4001 выгрузка'!E14</f>
        <v>0</v>
      </c>
      <c r="AF11" s="68">
        <f>'т.4001 выгрузка'!F14</f>
        <v>0</v>
      </c>
      <c r="AG11" s="68">
        <f>'т.4001 выгрузка'!G14</f>
        <v>0</v>
      </c>
      <c r="AH11" s="81">
        <f>'т.4001 выгрузка'!H14</f>
        <v>0</v>
      </c>
      <c r="AI11" s="71">
        <f t="shared" si="0"/>
        <v>0</v>
      </c>
      <c r="AJ11" s="70">
        <f t="shared" si="1"/>
        <v>0</v>
      </c>
      <c r="AK11" s="70">
        <f t="shared" si="4"/>
        <v>0</v>
      </c>
      <c r="AL11" s="70">
        <f t="shared" si="5"/>
        <v>0</v>
      </c>
      <c r="AM11" s="70">
        <f t="shared" si="2"/>
        <v>0</v>
      </c>
      <c r="AN11" s="70">
        <f t="shared" si="3"/>
        <v>0</v>
      </c>
      <c r="AO11" s="133">
        <f t="shared" si="6"/>
        <v>0</v>
      </c>
      <c r="AP11" s="133">
        <f t="shared" si="7"/>
        <v>0</v>
      </c>
      <c r="AQ11" s="133">
        <f t="shared" si="8"/>
        <v>0</v>
      </c>
      <c r="AR11" s="133">
        <f t="shared" si="9"/>
        <v>0</v>
      </c>
      <c r="AS11" s="133">
        <f t="shared" si="10"/>
        <v>0</v>
      </c>
      <c r="AT11" s="133">
        <f t="shared" si="11"/>
        <v>0</v>
      </c>
    </row>
    <row r="12" spans="1:46">
      <c r="A12" s="53" t="s">
        <v>1056</v>
      </c>
      <c r="B12" s="55" t="s">
        <v>1055</v>
      </c>
      <c r="C12" s="56">
        <f>'т.4000 выгрузка'!C15</f>
        <v>0</v>
      </c>
      <c r="D12" s="56">
        <f>'т.4000 выгрузка'!D15</f>
        <v>0</v>
      </c>
      <c r="E12" s="56">
        <f>'т.4000 выгрузка'!E15</f>
        <v>0</v>
      </c>
      <c r="F12" s="56">
        <f>'т.4000 выгрузка'!F15</f>
        <v>0</v>
      </c>
      <c r="G12" s="56">
        <f>'т.4000 выгрузка'!G15</f>
        <v>0</v>
      </c>
      <c r="H12" s="56">
        <f>'т.4000 выгрузка'!H15</f>
        <v>0</v>
      </c>
      <c r="I12" s="56">
        <f>'т.4000 выгрузка'!I15</f>
        <v>0</v>
      </c>
      <c r="J12" s="56">
        <f>'т.4000 выгрузка'!J15</f>
        <v>0</v>
      </c>
      <c r="K12" s="56">
        <f>'т.4000 выгрузка'!K15</f>
        <v>0</v>
      </c>
      <c r="L12" s="56">
        <f>'т.4000 выгрузка'!L15</f>
        <v>0</v>
      </c>
      <c r="M12" s="56">
        <f>'т.4000 выгрузка'!M15</f>
        <v>0</v>
      </c>
      <c r="N12" s="56">
        <f>'т.4000 выгрузка'!N15</f>
        <v>0</v>
      </c>
      <c r="O12" s="56">
        <f>'т.4000 выгрузка'!O15</f>
        <v>0</v>
      </c>
      <c r="P12" s="56">
        <f>'т.4000 выгрузка'!P15</f>
        <v>0</v>
      </c>
      <c r="Q12" s="56">
        <f>'т.4000 выгрузка'!Q15</f>
        <v>0</v>
      </c>
      <c r="R12" s="56">
        <f>'т.4000 выгрузка'!R15</f>
        <v>0</v>
      </c>
      <c r="S12" s="56">
        <f>'т.4000 выгрузка'!S15</f>
        <v>0</v>
      </c>
      <c r="T12" s="56">
        <f>'т.4000 выгрузка'!T15</f>
        <v>0</v>
      </c>
      <c r="U12" s="56">
        <f>'т.4000 выгрузка'!U15</f>
        <v>0</v>
      </c>
      <c r="V12" s="56">
        <f>'т.4000 выгрузка'!V15</f>
        <v>0</v>
      </c>
      <c r="W12" s="56">
        <f>'т.4000 выгрузка'!W15</f>
        <v>0</v>
      </c>
      <c r="X12" s="56">
        <f>'т.4000 выгрузка'!X15</f>
        <v>0</v>
      </c>
      <c r="Y12" s="56">
        <f>'т.4000 выгрузка'!Y15</f>
        <v>0</v>
      </c>
      <c r="Z12" s="56">
        <f>'т.4000 выгрузка'!Z15</f>
        <v>0</v>
      </c>
      <c r="AA12" s="56">
        <f>'т.4000 выгрузка'!AA15</f>
        <v>0</v>
      </c>
      <c r="AB12" s="79">
        <f>'т.4000 выгрузка'!AB15</f>
        <v>0</v>
      </c>
      <c r="AC12" s="80">
        <f>'т.4001 выгрузка'!C15</f>
        <v>0</v>
      </c>
      <c r="AD12" s="68">
        <f>'т.4001 выгрузка'!D15</f>
        <v>0</v>
      </c>
      <c r="AE12" s="68">
        <f>'т.4001 выгрузка'!E15</f>
        <v>0</v>
      </c>
      <c r="AF12" s="68">
        <f>'т.4001 выгрузка'!F15</f>
        <v>0</v>
      </c>
      <c r="AG12" s="68">
        <f>'т.4001 выгрузка'!G15</f>
        <v>0</v>
      </c>
      <c r="AH12" s="81">
        <f>'т.4001 выгрузка'!H15</f>
        <v>0</v>
      </c>
      <c r="AI12" s="71">
        <f t="shared" si="0"/>
        <v>0</v>
      </c>
      <c r="AJ12" s="70">
        <f t="shared" si="1"/>
        <v>0</v>
      </c>
      <c r="AK12" s="70">
        <f t="shared" si="4"/>
        <v>0</v>
      </c>
      <c r="AL12" s="70">
        <f t="shared" si="5"/>
        <v>0</v>
      </c>
      <c r="AM12" s="70">
        <f t="shared" si="2"/>
        <v>0</v>
      </c>
      <c r="AN12" s="70">
        <f t="shared" si="3"/>
        <v>0</v>
      </c>
      <c r="AO12" s="133">
        <f t="shared" si="6"/>
        <v>0</v>
      </c>
      <c r="AP12" s="133">
        <f t="shared" si="7"/>
        <v>0</v>
      </c>
      <c r="AQ12" s="133">
        <f t="shared" si="8"/>
        <v>0</v>
      </c>
      <c r="AR12" s="133">
        <f t="shared" si="9"/>
        <v>0</v>
      </c>
      <c r="AS12" s="133">
        <f t="shared" si="10"/>
        <v>0</v>
      </c>
      <c r="AT12" s="133">
        <f t="shared" si="11"/>
        <v>0</v>
      </c>
    </row>
    <row r="13" spans="1:46">
      <c r="A13" s="53" t="s">
        <v>1051</v>
      </c>
      <c r="B13" s="55" t="s">
        <v>1054</v>
      </c>
      <c r="C13" s="56">
        <f>'т.4000 выгрузка'!C16</f>
        <v>0</v>
      </c>
      <c r="D13" s="56">
        <f>'т.4000 выгрузка'!D16</f>
        <v>0</v>
      </c>
      <c r="E13" s="56">
        <f>'т.4000 выгрузка'!E16</f>
        <v>0</v>
      </c>
      <c r="F13" s="56">
        <f>'т.4000 выгрузка'!F16</f>
        <v>0</v>
      </c>
      <c r="G13" s="56">
        <f>'т.4000 выгрузка'!G16</f>
        <v>0</v>
      </c>
      <c r="H13" s="56">
        <f>'т.4000 выгрузка'!H16</f>
        <v>0</v>
      </c>
      <c r="I13" s="56">
        <f>'т.4000 выгрузка'!I16</f>
        <v>0</v>
      </c>
      <c r="J13" s="56">
        <f>'т.4000 выгрузка'!J16</f>
        <v>0</v>
      </c>
      <c r="K13" s="56">
        <f>'т.4000 выгрузка'!K16</f>
        <v>0</v>
      </c>
      <c r="L13" s="56">
        <f>'т.4000 выгрузка'!L16</f>
        <v>0</v>
      </c>
      <c r="M13" s="56">
        <f>'т.4000 выгрузка'!M16</f>
        <v>0</v>
      </c>
      <c r="N13" s="56">
        <f>'т.4000 выгрузка'!N16</f>
        <v>0</v>
      </c>
      <c r="O13" s="56">
        <f>'т.4000 выгрузка'!O16</f>
        <v>0</v>
      </c>
      <c r="P13" s="56">
        <f>'т.4000 выгрузка'!P16</f>
        <v>0</v>
      </c>
      <c r="Q13" s="56">
        <f>'т.4000 выгрузка'!Q16</f>
        <v>0</v>
      </c>
      <c r="R13" s="56">
        <f>'т.4000 выгрузка'!R16</f>
        <v>0</v>
      </c>
      <c r="S13" s="56">
        <f>'т.4000 выгрузка'!S16</f>
        <v>0</v>
      </c>
      <c r="T13" s="56">
        <f>'т.4000 выгрузка'!T16</f>
        <v>0</v>
      </c>
      <c r="U13" s="56">
        <f>'т.4000 выгрузка'!U16</f>
        <v>0</v>
      </c>
      <c r="V13" s="56">
        <f>'т.4000 выгрузка'!V16</f>
        <v>0</v>
      </c>
      <c r="W13" s="56">
        <f>'т.4000 выгрузка'!W16</f>
        <v>0</v>
      </c>
      <c r="X13" s="56">
        <f>'т.4000 выгрузка'!X16</f>
        <v>0</v>
      </c>
      <c r="Y13" s="56">
        <f>'т.4000 выгрузка'!Y16</f>
        <v>0</v>
      </c>
      <c r="Z13" s="56">
        <f>'т.4000 выгрузка'!Z16</f>
        <v>0</v>
      </c>
      <c r="AA13" s="56">
        <f>'т.4000 выгрузка'!AA16</f>
        <v>0</v>
      </c>
      <c r="AB13" s="79">
        <f>'т.4000 выгрузка'!AB16</f>
        <v>0</v>
      </c>
      <c r="AC13" s="80">
        <f>'т.4001 выгрузка'!C16</f>
        <v>0</v>
      </c>
      <c r="AD13" s="68">
        <f>'т.4001 выгрузка'!D16</f>
        <v>0</v>
      </c>
      <c r="AE13" s="68">
        <f>'т.4001 выгрузка'!E16</f>
        <v>0</v>
      </c>
      <c r="AF13" s="68">
        <f>'т.4001 выгрузка'!F16</f>
        <v>0</v>
      </c>
      <c r="AG13" s="68">
        <f>'т.4001 выгрузка'!G16</f>
        <v>0</v>
      </c>
      <c r="AH13" s="81">
        <f>'т.4001 выгрузка'!H16</f>
        <v>0</v>
      </c>
      <c r="AI13" s="71">
        <f t="shared" si="0"/>
        <v>0</v>
      </c>
      <c r="AJ13" s="70">
        <f t="shared" si="1"/>
        <v>0</v>
      </c>
      <c r="AK13" s="70">
        <f t="shared" si="4"/>
        <v>0</v>
      </c>
      <c r="AL13" s="70">
        <f t="shared" si="5"/>
        <v>0</v>
      </c>
      <c r="AM13" s="70">
        <f t="shared" si="2"/>
        <v>0</v>
      </c>
      <c r="AN13" s="70">
        <f t="shared" si="3"/>
        <v>0</v>
      </c>
      <c r="AO13" s="133">
        <f t="shared" si="6"/>
        <v>0</v>
      </c>
      <c r="AP13" s="133">
        <f t="shared" si="7"/>
        <v>0</v>
      </c>
      <c r="AQ13" s="133">
        <f t="shared" si="8"/>
        <v>0</v>
      </c>
      <c r="AR13" s="133">
        <f t="shared" si="9"/>
        <v>0</v>
      </c>
      <c r="AS13" s="133">
        <f t="shared" si="10"/>
        <v>0</v>
      </c>
      <c r="AT13" s="133">
        <f t="shared" si="11"/>
        <v>0</v>
      </c>
    </row>
    <row r="14" spans="1:46">
      <c r="A14" s="53" t="s">
        <v>1053</v>
      </c>
      <c r="B14" s="55" t="s">
        <v>1052</v>
      </c>
      <c r="C14" s="56">
        <f>'т.4000 выгрузка'!C17</f>
        <v>0</v>
      </c>
      <c r="D14" s="56">
        <f>'т.4000 выгрузка'!D17</f>
        <v>0</v>
      </c>
      <c r="E14" s="56">
        <f>'т.4000 выгрузка'!E17</f>
        <v>0</v>
      </c>
      <c r="F14" s="56">
        <f>'т.4000 выгрузка'!F17</f>
        <v>0</v>
      </c>
      <c r="G14" s="56">
        <f>'т.4000 выгрузка'!G17</f>
        <v>0</v>
      </c>
      <c r="H14" s="56">
        <f>'т.4000 выгрузка'!H17</f>
        <v>0</v>
      </c>
      <c r="I14" s="56">
        <f>'т.4000 выгрузка'!I17</f>
        <v>0</v>
      </c>
      <c r="J14" s="56">
        <f>'т.4000 выгрузка'!J17</f>
        <v>0</v>
      </c>
      <c r="K14" s="56">
        <f>'т.4000 выгрузка'!K17</f>
        <v>0</v>
      </c>
      <c r="L14" s="56">
        <f>'т.4000 выгрузка'!L17</f>
        <v>0</v>
      </c>
      <c r="M14" s="56">
        <f>'т.4000 выгрузка'!M17</f>
        <v>0</v>
      </c>
      <c r="N14" s="56">
        <f>'т.4000 выгрузка'!N17</f>
        <v>0</v>
      </c>
      <c r="O14" s="56">
        <f>'т.4000 выгрузка'!O17</f>
        <v>0</v>
      </c>
      <c r="P14" s="56">
        <f>'т.4000 выгрузка'!P17</f>
        <v>0</v>
      </c>
      <c r="Q14" s="56">
        <f>'т.4000 выгрузка'!Q17</f>
        <v>0</v>
      </c>
      <c r="R14" s="56">
        <f>'т.4000 выгрузка'!R17</f>
        <v>0</v>
      </c>
      <c r="S14" s="56">
        <f>'т.4000 выгрузка'!S17</f>
        <v>0</v>
      </c>
      <c r="T14" s="56">
        <f>'т.4000 выгрузка'!T17</f>
        <v>0</v>
      </c>
      <c r="U14" s="56">
        <f>'т.4000 выгрузка'!U17</f>
        <v>0</v>
      </c>
      <c r="V14" s="56">
        <f>'т.4000 выгрузка'!V17</f>
        <v>0</v>
      </c>
      <c r="W14" s="56">
        <f>'т.4000 выгрузка'!W17</f>
        <v>0</v>
      </c>
      <c r="X14" s="56">
        <f>'т.4000 выгрузка'!X17</f>
        <v>0</v>
      </c>
      <c r="Y14" s="56">
        <f>'т.4000 выгрузка'!Y17</f>
        <v>0</v>
      </c>
      <c r="Z14" s="56">
        <f>'т.4000 выгрузка'!Z17</f>
        <v>0</v>
      </c>
      <c r="AA14" s="56">
        <f>'т.4000 выгрузка'!AA17</f>
        <v>0</v>
      </c>
      <c r="AB14" s="79">
        <f>'т.4000 выгрузка'!AB17</f>
        <v>0</v>
      </c>
      <c r="AC14" s="80">
        <f>'т.4001 выгрузка'!C17</f>
        <v>0</v>
      </c>
      <c r="AD14" s="68">
        <f>'т.4001 выгрузка'!D17</f>
        <v>0</v>
      </c>
      <c r="AE14" s="68">
        <f>'т.4001 выгрузка'!E17</f>
        <v>0</v>
      </c>
      <c r="AF14" s="68">
        <f>'т.4001 выгрузка'!F17</f>
        <v>0</v>
      </c>
      <c r="AG14" s="68">
        <f>'т.4001 выгрузка'!G17</f>
        <v>0</v>
      </c>
      <c r="AH14" s="81">
        <f>'т.4001 выгрузка'!H17</f>
        <v>0</v>
      </c>
      <c r="AI14" s="71">
        <f t="shared" si="0"/>
        <v>0</v>
      </c>
      <c r="AJ14" s="70">
        <f t="shared" si="1"/>
        <v>0</v>
      </c>
      <c r="AK14" s="70">
        <f t="shared" si="4"/>
        <v>0</v>
      </c>
      <c r="AL14" s="70">
        <f t="shared" si="5"/>
        <v>0</v>
      </c>
      <c r="AM14" s="70">
        <f t="shared" si="2"/>
        <v>0</v>
      </c>
      <c r="AN14" s="70">
        <f t="shared" si="3"/>
        <v>0</v>
      </c>
      <c r="AO14" s="133">
        <f t="shared" si="6"/>
        <v>0</v>
      </c>
      <c r="AP14" s="133">
        <f t="shared" si="7"/>
        <v>0</v>
      </c>
      <c r="AQ14" s="133">
        <f t="shared" si="8"/>
        <v>0</v>
      </c>
      <c r="AR14" s="133">
        <f t="shared" si="9"/>
        <v>0</v>
      </c>
      <c r="AS14" s="133">
        <f t="shared" si="10"/>
        <v>0</v>
      </c>
      <c r="AT14" s="133">
        <f t="shared" si="11"/>
        <v>0</v>
      </c>
    </row>
    <row r="15" spans="1:46">
      <c r="A15" s="53" t="s">
        <v>1051</v>
      </c>
      <c r="B15" s="55" t="s">
        <v>1050</v>
      </c>
      <c r="C15" s="56">
        <f>'т.4000 выгрузка'!C18</f>
        <v>0</v>
      </c>
      <c r="D15" s="56">
        <f>'т.4000 выгрузка'!D18</f>
        <v>0</v>
      </c>
      <c r="E15" s="56">
        <f>'т.4000 выгрузка'!E18</f>
        <v>0</v>
      </c>
      <c r="F15" s="56">
        <f>'т.4000 выгрузка'!F18</f>
        <v>0</v>
      </c>
      <c r="G15" s="56">
        <f>'т.4000 выгрузка'!G18</f>
        <v>0</v>
      </c>
      <c r="H15" s="56">
        <f>'т.4000 выгрузка'!H18</f>
        <v>0</v>
      </c>
      <c r="I15" s="56">
        <f>'т.4000 выгрузка'!I18</f>
        <v>0</v>
      </c>
      <c r="J15" s="56">
        <f>'т.4000 выгрузка'!J18</f>
        <v>0</v>
      </c>
      <c r="K15" s="56">
        <f>'т.4000 выгрузка'!K18</f>
        <v>0</v>
      </c>
      <c r="L15" s="56">
        <f>'т.4000 выгрузка'!L18</f>
        <v>0</v>
      </c>
      <c r="M15" s="56">
        <f>'т.4000 выгрузка'!M18</f>
        <v>0</v>
      </c>
      <c r="N15" s="56">
        <f>'т.4000 выгрузка'!N18</f>
        <v>0</v>
      </c>
      <c r="O15" s="56">
        <f>'т.4000 выгрузка'!O18</f>
        <v>0</v>
      </c>
      <c r="P15" s="56">
        <f>'т.4000 выгрузка'!P18</f>
        <v>0</v>
      </c>
      <c r="Q15" s="56">
        <f>'т.4000 выгрузка'!Q18</f>
        <v>0</v>
      </c>
      <c r="R15" s="56">
        <f>'т.4000 выгрузка'!R18</f>
        <v>0</v>
      </c>
      <c r="S15" s="56">
        <f>'т.4000 выгрузка'!S18</f>
        <v>0</v>
      </c>
      <c r="T15" s="56">
        <f>'т.4000 выгрузка'!T18</f>
        <v>0</v>
      </c>
      <c r="U15" s="56">
        <f>'т.4000 выгрузка'!U18</f>
        <v>0</v>
      </c>
      <c r="V15" s="56">
        <f>'т.4000 выгрузка'!V18</f>
        <v>0</v>
      </c>
      <c r="W15" s="56">
        <f>'т.4000 выгрузка'!W18</f>
        <v>0</v>
      </c>
      <c r="X15" s="56">
        <f>'т.4000 выгрузка'!X18</f>
        <v>0</v>
      </c>
      <c r="Y15" s="56">
        <f>'т.4000 выгрузка'!Y18</f>
        <v>0</v>
      </c>
      <c r="Z15" s="56">
        <f>'т.4000 выгрузка'!Z18</f>
        <v>0</v>
      </c>
      <c r="AA15" s="56">
        <f>'т.4000 выгрузка'!AA18</f>
        <v>0</v>
      </c>
      <c r="AB15" s="79">
        <f>'т.4000 выгрузка'!AB18</f>
        <v>0</v>
      </c>
      <c r="AC15" s="80">
        <f>'т.4001 выгрузка'!C18</f>
        <v>0</v>
      </c>
      <c r="AD15" s="68">
        <f>'т.4001 выгрузка'!D18</f>
        <v>0</v>
      </c>
      <c r="AE15" s="68">
        <f>'т.4001 выгрузка'!E18</f>
        <v>0</v>
      </c>
      <c r="AF15" s="68">
        <f>'т.4001 выгрузка'!F18</f>
        <v>0</v>
      </c>
      <c r="AG15" s="68">
        <f>'т.4001 выгрузка'!G18</f>
        <v>0</v>
      </c>
      <c r="AH15" s="81">
        <f>'т.4001 выгрузка'!H18</f>
        <v>0</v>
      </c>
      <c r="AI15" s="71">
        <f t="shared" si="0"/>
        <v>0</v>
      </c>
      <c r="AJ15" s="70">
        <f t="shared" si="1"/>
        <v>0</v>
      </c>
      <c r="AK15" s="70">
        <f t="shared" si="4"/>
        <v>0</v>
      </c>
      <c r="AL15" s="70">
        <f t="shared" si="5"/>
        <v>0</v>
      </c>
      <c r="AM15" s="70">
        <f t="shared" si="2"/>
        <v>0</v>
      </c>
      <c r="AN15" s="70">
        <f t="shared" si="3"/>
        <v>0</v>
      </c>
      <c r="AO15" s="133">
        <f t="shared" si="6"/>
        <v>0</v>
      </c>
      <c r="AP15" s="133">
        <f t="shared" si="7"/>
        <v>0</v>
      </c>
      <c r="AQ15" s="133">
        <f t="shared" si="8"/>
        <v>0</v>
      </c>
      <c r="AR15" s="133">
        <f t="shared" si="9"/>
        <v>0</v>
      </c>
      <c r="AS15" s="133">
        <f t="shared" si="10"/>
        <v>0</v>
      </c>
      <c r="AT15" s="133">
        <f t="shared" si="11"/>
        <v>0</v>
      </c>
    </row>
    <row r="16" spans="1:46">
      <c r="A16" s="53" t="s">
        <v>1049</v>
      </c>
      <c r="B16" s="55" t="s">
        <v>35</v>
      </c>
      <c r="C16" s="56">
        <f>'т.4000 выгрузка'!C19</f>
        <v>0</v>
      </c>
      <c r="D16" s="56">
        <f>'т.4000 выгрузка'!D19</f>
        <v>0</v>
      </c>
      <c r="E16" s="56">
        <f>'т.4000 выгрузка'!E19</f>
        <v>0</v>
      </c>
      <c r="F16" s="56">
        <f>'т.4000 выгрузка'!F19</f>
        <v>0</v>
      </c>
      <c r="G16" s="56">
        <f>'т.4000 выгрузка'!G19</f>
        <v>0</v>
      </c>
      <c r="H16" s="56">
        <f>'т.4000 выгрузка'!H19</f>
        <v>0</v>
      </c>
      <c r="I16" s="56">
        <f>'т.4000 выгрузка'!I19</f>
        <v>0</v>
      </c>
      <c r="J16" s="56">
        <f>'т.4000 выгрузка'!J19</f>
        <v>0</v>
      </c>
      <c r="K16" s="56">
        <f>'т.4000 выгрузка'!K19</f>
        <v>0</v>
      </c>
      <c r="L16" s="56">
        <f>'т.4000 выгрузка'!L19</f>
        <v>0</v>
      </c>
      <c r="M16" s="56">
        <f>'т.4000 выгрузка'!M19</f>
        <v>0</v>
      </c>
      <c r="N16" s="56">
        <f>'т.4000 выгрузка'!N19</f>
        <v>0</v>
      </c>
      <c r="O16" s="56">
        <f>'т.4000 выгрузка'!O19</f>
        <v>0</v>
      </c>
      <c r="P16" s="56">
        <f>'т.4000 выгрузка'!P19</f>
        <v>0</v>
      </c>
      <c r="Q16" s="56">
        <f>'т.4000 выгрузка'!Q19</f>
        <v>0</v>
      </c>
      <c r="R16" s="56">
        <f>'т.4000 выгрузка'!R19</f>
        <v>0</v>
      </c>
      <c r="S16" s="56">
        <f>'т.4000 выгрузка'!S19</f>
        <v>0</v>
      </c>
      <c r="T16" s="56">
        <f>'т.4000 выгрузка'!T19</f>
        <v>0</v>
      </c>
      <c r="U16" s="56">
        <f>'т.4000 выгрузка'!U19</f>
        <v>0</v>
      </c>
      <c r="V16" s="56">
        <f>'т.4000 выгрузка'!V19</f>
        <v>0</v>
      </c>
      <c r="W16" s="56">
        <f>'т.4000 выгрузка'!W19</f>
        <v>0</v>
      </c>
      <c r="X16" s="56">
        <f>'т.4000 выгрузка'!X19</f>
        <v>0</v>
      </c>
      <c r="Y16" s="56">
        <f>'т.4000 выгрузка'!Y19</f>
        <v>0</v>
      </c>
      <c r="Z16" s="56">
        <f>'т.4000 выгрузка'!Z19</f>
        <v>0</v>
      </c>
      <c r="AA16" s="56">
        <f>'т.4000 выгрузка'!AA19</f>
        <v>0</v>
      </c>
      <c r="AB16" s="79">
        <f>'т.4000 выгрузка'!AB19</f>
        <v>0</v>
      </c>
      <c r="AC16" s="80">
        <f>'т.4001 выгрузка'!C19</f>
        <v>0</v>
      </c>
      <c r="AD16" s="68">
        <f>'т.4001 выгрузка'!D19</f>
        <v>0</v>
      </c>
      <c r="AE16" s="68">
        <f>'т.4001 выгрузка'!E19</f>
        <v>0</v>
      </c>
      <c r="AF16" s="68">
        <f>'т.4001 выгрузка'!F19</f>
        <v>0</v>
      </c>
      <c r="AG16" s="68">
        <f>'т.4001 выгрузка'!G19</f>
        <v>0</v>
      </c>
      <c r="AH16" s="81">
        <f>'т.4001 выгрузка'!H19</f>
        <v>0</v>
      </c>
      <c r="AI16" s="71">
        <f t="shared" si="0"/>
        <v>0</v>
      </c>
      <c r="AJ16" s="70">
        <f t="shared" si="1"/>
        <v>0</v>
      </c>
      <c r="AK16" s="70">
        <f t="shared" si="4"/>
        <v>0</v>
      </c>
      <c r="AL16" s="70">
        <f t="shared" si="5"/>
        <v>0</v>
      </c>
      <c r="AM16" s="70">
        <f t="shared" si="2"/>
        <v>0</v>
      </c>
      <c r="AN16" s="70">
        <f t="shared" si="3"/>
        <v>0</v>
      </c>
      <c r="AO16" s="133">
        <f t="shared" si="6"/>
        <v>0</v>
      </c>
      <c r="AP16" s="133">
        <f t="shared" si="7"/>
        <v>0</v>
      </c>
      <c r="AQ16" s="133">
        <f t="shared" si="8"/>
        <v>0</v>
      </c>
      <c r="AR16" s="133">
        <f t="shared" si="9"/>
        <v>0</v>
      </c>
      <c r="AS16" s="133">
        <f t="shared" si="10"/>
        <v>0</v>
      </c>
      <c r="AT16" s="133">
        <f t="shared" si="11"/>
        <v>0</v>
      </c>
    </row>
    <row r="17" spans="1:46">
      <c r="A17" s="53" t="s">
        <v>1048</v>
      </c>
      <c r="B17" s="55" t="s">
        <v>1047</v>
      </c>
      <c r="C17" s="56">
        <f>'т.4000 выгрузка'!C20</f>
        <v>0</v>
      </c>
      <c r="D17" s="56">
        <f>'т.4000 выгрузка'!D20</f>
        <v>0</v>
      </c>
      <c r="E17" s="56">
        <f>'т.4000 выгрузка'!E20</f>
        <v>0</v>
      </c>
      <c r="F17" s="56">
        <f>'т.4000 выгрузка'!F20</f>
        <v>0</v>
      </c>
      <c r="G17" s="56">
        <f>'т.4000 выгрузка'!G20</f>
        <v>0</v>
      </c>
      <c r="H17" s="56">
        <f>'т.4000 выгрузка'!H20</f>
        <v>0</v>
      </c>
      <c r="I17" s="56">
        <f>'т.4000 выгрузка'!I20</f>
        <v>0</v>
      </c>
      <c r="J17" s="56">
        <f>'т.4000 выгрузка'!J20</f>
        <v>0</v>
      </c>
      <c r="K17" s="56">
        <f>'т.4000 выгрузка'!K20</f>
        <v>0</v>
      </c>
      <c r="L17" s="56">
        <f>'т.4000 выгрузка'!L20</f>
        <v>0</v>
      </c>
      <c r="M17" s="56">
        <f>'т.4000 выгрузка'!M20</f>
        <v>0</v>
      </c>
      <c r="N17" s="56">
        <f>'т.4000 выгрузка'!N20</f>
        <v>0</v>
      </c>
      <c r="O17" s="56">
        <f>'т.4000 выгрузка'!O20</f>
        <v>0</v>
      </c>
      <c r="P17" s="56">
        <f>'т.4000 выгрузка'!P20</f>
        <v>0</v>
      </c>
      <c r="Q17" s="56">
        <f>'т.4000 выгрузка'!Q20</f>
        <v>0</v>
      </c>
      <c r="R17" s="56">
        <f>'т.4000 выгрузка'!R20</f>
        <v>0</v>
      </c>
      <c r="S17" s="56">
        <f>'т.4000 выгрузка'!S20</f>
        <v>0</v>
      </c>
      <c r="T17" s="56">
        <f>'т.4000 выгрузка'!T20</f>
        <v>0</v>
      </c>
      <c r="U17" s="56">
        <f>'т.4000 выгрузка'!U20</f>
        <v>0</v>
      </c>
      <c r="V17" s="56">
        <f>'т.4000 выгрузка'!V20</f>
        <v>0</v>
      </c>
      <c r="W17" s="56">
        <f>'т.4000 выгрузка'!W20</f>
        <v>0</v>
      </c>
      <c r="X17" s="56">
        <f>'т.4000 выгрузка'!X20</f>
        <v>0</v>
      </c>
      <c r="Y17" s="56">
        <f>'т.4000 выгрузка'!Y20</f>
        <v>0</v>
      </c>
      <c r="Z17" s="56">
        <f>'т.4000 выгрузка'!Z20</f>
        <v>0</v>
      </c>
      <c r="AA17" s="56">
        <f>'т.4000 выгрузка'!AA20</f>
        <v>0</v>
      </c>
      <c r="AB17" s="79">
        <f>'т.4000 выгрузка'!AB20</f>
        <v>0</v>
      </c>
      <c r="AC17" s="80">
        <f>'т.4001 выгрузка'!C20</f>
        <v>0</v>
      </c>
      <c r="AD17" s="68">
        <f>'т.4001 выгрузка'!D20</f>
        <v>0</v>
      </c>
      <c r="AE17" s="68">
        <f>'т.4001 выгрузка'!E20</f>
        <v>0</v>
      </c>
      <c r="AF17" s="68">
        <f>'т.4001 выгрузка'!F20</f>
        <v>0</v>
      </c>
      <c r="AG17" s="68">
        <f>'т.4001 выгрузка'!G20</f>
        <v>0</v>
      </c>
      <c r="AH17" s="81">
        <f>'т.4001 выгрузка'!H20</f>
        <v>0</v>
      </c>
      <c r="AI17" s="71">
        <f t="shared" si="0"/>
        <v>0</v>
      </c>
      <c r="AJ17" s="70">
        <f t="shared" si="1"/>
        <v>0</v>
      </c>
      <c r="AK17" s="70">
        <f t="shared" si="4"/>
        <v>0</v>
      </c>
      <c r="AL17" s="70">
        <f t="shared" si="5"/>
        <v>0</v>
      </c>
      <c r="AM17" s="70">
        <f t="shared" si="2"/>
        <v>0</v>
      </c>
      <c r="AN17" s="70">
        <f t="shared" si="3"/>
        <v>0</v>
      </c>
      <c r="AO17" s="133">
        <f t="shared" si="6"/>
        <v>0</v>
      </c>
      <c r="AP17" s="133">
        <f t="shared" si="7"/>
        <v>0</v>
      </c>
      <c r="AQ17" s="133">
        <f t="shared" si="8"/>
        <v>0</v>
      </c>
      <c r="AR17" s="133">
        <f t="shared" si="9"/>
        <v>0</v>
      </c>
      <c r="AS17" s="133">
        <f t="shared" si="10"/>
        <v>0</v>
      </c>
      <c r="AT17" s="133">
        <f t="shared" si="11"/>
        <v>0</v>
      </c>
    </row>
    <row r="18" spans="1:46">
      <c r="A18" s="53" t="s">
        <v>1046</v>
      </c>
      <c r="B18" s="55" t="s">
        <v>1045</v>
      </c>
      <c r="C18" s="56">
        <f>'т.4000 выгрузка'!C21</f>
        <v>0</v>
      </c>
      <c r="D18" s="56">
        <f>'т.4000 выгрузка'!D21</f>
        <v>0</v>
      </c>
      <c r="E18" s="56">
        <f>'т.4000 выгрузка'!E21</f>
        <v>0</v>
      </c>
      <c r="F18" s="56">
        <f>'т.4000 выгрузка'!F21</f>
        <v>0</v>
      </c>
      <c r="G18" s="56">
        <f>'т.4000 выгрузка'!G21</f>
        <v>0</v>
      </c>
      <c r="H18" s="56">
        <f>'т.4000 выгрузка'!H21</f>
        <v>0</v>
      </c>
      <c r="I18" s="56">
        <f>'т.4000 выгрузка'!I21</f>
        <v>0</v>
      </c>
      <c r="J18" s="56">
        <f>'т.4000 выгрузка'!J21</f>
        <v>0</v>
      </c>
      <c r="K18" s="56">
        <f>'т.4000 выгрузка'!K21</f>
        <v>0</v>
      </c>
      <c r="L18" s="56">
        <f>'т.4000 выгрузка'!L21</f>
        <v>0</v>
      </c>
      <c r="M18" s="56">
        <f>'т.4000 выгрузка'!M21</f>
        <v>0</v>
      </c>
      <c r="N18" s="56">
        <f>'т.4000 выгрузка'!N21</f>
        <v>0</v>
      </c>
      <c r="O18" s="56">
        <f>'т.4000 выгрузка'!O21</f>
        <v>0</v>
      </c>
      <c r="P18" s="56">
        <f>'т.4000 выгрузка'!P21</f>
        <v>0</v>
      </c>
      <c r="Q18" s="56">
        <f>'т.4000 выгрузка'!Q21</f>
        <v>0</v>
      </c>
      <c r="R18" s="56">
        <f>'т.4000 выгрузка'!R21</f>
        <v>0</v>
      </c>
      <c r="S18" s="56">
        <f>'т.4000 выгрузка'!S21</f>
        <v>0</v>
      </c>
      <c r="T18" s="56">
        <f>'т.4000 выгрузка'!T21</f>
        <v>0</v>
      </c>
      <c r="U18" s="56">
        <f>'т.4000 выгрузка'!U21</f>
        <v>0</v>
      </c>
      <c r="V18" s="56">
        <f>'т.4000 выгрузка'!V21</f>
        <v>0</v>
      </c>
      <c r="W18" s="56">
        <f>'т.4000 выгрузка'!W21</f>
        <v>0</v>
      </c>
      <c r="X18" s="56">
        <f>'т.4000 выгрузка'!X21</f>
        <v>0</v>
      </c>
      <c r="Y18" s="56">
        <f>'т.4000 выгрузка'!Y21</f>
        <v>0</v>
      </c>
      <c r="Z18" s="56">
        <f>'т.4000 выгрузка'!Z21</f>
        <v>0</v>
      </c>
      <c r="AA18" s="56">
        <f>'т.4000 выгрузка'!AA21</f>
        <v>0</v>
      </c>
      <c r="AB18" s="79">
        <f>'т.4000 выгрузка'!AB21</f>
        <v>0</v>
      </c>
      <c r="AC18" s="80">
        <f>'т.4001 выгрузка'!C21</f>
        <v>0</v>
      </c>
      <c r="AD18" s="68">
        <f>'т.4001 выгрузка'!D21</f>
        <v>0</v>
      </c>
      <c r="AE18" s="68">
        <f>'т.4001 выгрузка'!E21</f>
        <v>0</v>
      </c>
      <c r="AF18" s="68">
        <f>'т.4001 выгрузка'!F21</f>
        <v>0</v>
      </c>
      <c r="AG18" s="68">
        <f>'т.4001 выгрузка'!G21</f>
        <v>0</v>
      </c>
      <c r="AH18" s="81">
        <f>'т.4001 выгрузка'!H21</f>
        <v>0</v>
      </c>
      <c r="AI18" s="71">
        <f t="shared" si="0"/>
        <v>0</v>
      </c>
      <c r="AJ18" s="70">
        <f t="shared" si="1"/>
        <v>0</v>
      </c>
      <c r="AK18" s="70">
        <f t="shared" si="4"/>
        <v>0</v>
      </c>
      <c r="AL18" s="70">
        <f t="shared" si="5"/>
        <v>0</v>
      </c>
      <c r="AM18" s="70">
        <f t="shared" si="2"/>
        <v>0</v>
      </c>
      <c r="AN18" s="70">
        <f t="shared" si="3"/>
        <v>0</v>
      </c>
      <c r="AO18" s="133">
        <f t="shared" si="6"/>
        <v>0</v>
      </c>
      <c r="AP18" s="133">
        <f t="shared" si="7"/>
        <v>0</v>
      </c>
      <c r="AQ18" s="133">
        <f t="shared" si="8"/>
        <v>0</v>
      </c>
      <c r="AR18" s="133">
        <f t="shared" si="9"/>
        <v>0</v>
      </c>
      <c r="AS18" s="133">
        <f t="shared" si="10"/>
        <v>0</v>
      </c>
      <c r="AT18" s="133">
        <f t="shared" si="11"/>
        <v>0</v>
      </c>
    </row>
    <row r="19" spans="1:46">
      <c r="A19" s="53" t="s">
        <v>1044</v>
      </c>
      <c r="B19" s="55" t="s">
        <v>1043</v>
      </c>
      <c r="C19" s="56">
        <f>'т.4000 выгрузка'!C22</f>
        <v>0</v>
      </c>
      <c r="D19" s="56">
        <f>'т.4000 выгрузка'!D22</f>
        <v>0</v>
      </c>
      <c r="E19" s="56">
        <f>'т.4000 выгрузка'!E22</f>
        <v>0</v>
      </c>
      <c r="F19" s="56">
        <f>'т.4000 выгрузка'!F22</f>
        <v>0</v>
      </c>
      <c r="G19" s="56">
        <f>'т.4000 выгрузка'!G22</f>
        <v>0</v>
      </c>
      <c r="H19" s="56">
        <f>'т.4000 выгрузка'!H22</f>
        <v>0</v>
      </c>
      <c r="I19" s="56">
        <f>'т.4000 выгрузка'!I22</f>
        <v>0</v>
      </c>
      <c r="J19" s="56">
        <f>'т.4000 выгрузка'!J22</f>
        <v>0</v>
      </c>
      <c r="K19" s="56">
        <f>'т.4000 выгрузка'!K22</f>
        <v>0</v>
      </c>
      <c r="L19" s="56">
        <f>'т.4000 выгрузка'!L22</f>
        <v>0</v>
      </c>
      <c r="M19" s="56">
        <f>'т.4000 выгрузка'!M22</f>
        <v>0</v>
      </c>
      <c r="N19" s="56">
        <f>'т.4000 выгрузка'!N22</f>
        <v>0</v>
      </c>
      <c r="O19" s="56">
        <f>'т.4000 выгрузка'!O22</f>
        <v>0</v>
      </c>
      <c r="P19" s="56">
        <f>'т.4000 выгрузка'!P22</f>
        <v>0</v>
      </c>
      <c r="Q19" s="56">
        <f>'т.4000 выгрузка'!Q22</f>
        <v>0</v>
      </c>
      <c r="R19" s="56">
        <f>'т.4000 выгрузка'!R22</f>
        <v>0</v>
      </c>
      <c r="S19" s="56">
        <f>'т.4000 выгрузка'!S22</f>
        <v>0</v>
      </c>
      <c r="T19" s="56">
        <f>'т.4000 выгрузка'!T22</f>
        <v>0</v>
      </c>
      <c r="U19" s="56">
        <f>'т.4000 выгрузка'!U22</f>
        <v>0</v>
      </c>
      <c r="V19" s="56">
        <f>'т.4000 выгрузка'!V22</f>
        <v>0</v>
      </c>
      <c r="W19" s="56">
        <f>'т.4000 выгрузка'!W22</f>
        <v>0</v>
      </c>
      <c r="X19" s="56">
        <f>'т.4000 выгрузка'!X22</f>
        <v>0</v>
      </c>
      <c r="Y19" s="56">
        <f>'т.4000 выгрузка'!Y22</f>
        <v>0</v>
      </c>
      <c r="Z19" s="56">
        <f>'т.4000 выгрузка'!Z22</f>
        <v>0</v>
      </c>
      <c r="AA19" s="56">
        <f>'т.4000 выгрузка'!AA22</f>
        <v>0</v>
      </c>
      <c r="AB19" s="79">
        <f>'т.4000 выгрузка'!AB22</f>
        <v>0</v>
      </c>
      <c r="AC19" s="80">
        <f>'т.4001 выгрузка'!C22</f>
        <v>0</v>
      </c>
      <c r="AD19" s="68">
        <f>'т.4001 выгрузка'!D22</f>
        <v>0</v>
      </c>
      <c r="AE19" s="68">
        <f>'т.4001 выгрузка'!E22</f>
        <v>0</v>
      </c>
      <c r="AF19" s="68">
        <f>'т.4001 выгрузка'!F22</f>
        <v>0</v>
      </c>
      <c r="AG19" s="68">
        <f>'т.4001 выгрузка'!G22</f>
        <v>0</v>
      </c>
      <c r="AH19" s="81">
        <f>'т.4001 выгрузка'!H22</f>
        <v>0</v>
      </c>
      <c r="AI19" s="71">
        <f t="shared" si="0"/>
        <v>0</v>
      </c>
      <c r="AJ19" s="70">
        <f t="shared" si="1"/>
        <v>0</v>
      </c>
      <c r="AK19" s="70">
        <f t="shared" si="4"/>
        <v>0</v>
      </c>
      <c r="AL19" s="70">
        <f t="shared" si="5"/>
        <v>0</v>
      </c>
      <c r="AM19" s="70">
        <f t="shared" si="2"/>
        <v>0</v>
      </c>
      <c r="AN19" s="70">
        <f t="shared" si="3"/>
        <v>0</v>
      </c>
      <c r="AO19" s="133">
        <f t="shared" si="6"/>
        <v>0</v>
      </c>
      <c r="AP19" s="133">
        <f t="shared" si="7"/>
        <v>0</v>
      </c>
      <c r="AQ19" s="133">
        <f t="shared" si="8"/>
        <v>0</v>
      </c>
      <c r="AR19" s="133">
        <f t="shared" si="9"/>
        <v>0</v>
      </c>
      <c r="AS19" s="133">
        <f t="shared" si="10"/>
        <v>0</v>
      </c>
      <c r="AT19" s="133">
        <f t="shared" si="11"/>
        <v>0</v>
      </c>
    </row>
    <row r="20" spans="1:46">
      <c r="A20" s="53" t="s">
        <v>1042</v>
      </c>
      <c r="B20" s="55" t="s">
        <v>1041</v>
      </c>
      <c r="C20" s="56">
        <f>'т.4000 выгрузка'!C23</f>
        <v>0</v>
      </c>
      <c r="D20" s="56">
        <f>'т.4000 выгрузка'!D23</f>
        <v>0</v>
      </c>
      <c r="E20" s="56">
        <f>'т.4000 выгрузка'!E23</f>
        <v>0</v>
      </c>
      <c r="F20" s="56">
        <f>'т.4000 выгрузка'!F23</f>
        <v>0</v>
      </c>
      <c r="G20" s="56">
        <f>'т.4000 выгрузка'!G23</f>
        <v>0</v>
      </c>
      <c r="H20" s="56">
        <f>'т.4000 выгрузка'!H23</f>
        <v>0</v>
      </c>
      <c r="I20" s="56">
        <f>'т.4000 выгрузка'!I23</f>
        <v>0</v>
      </c>
      <c r="J20" s="56">
        <f>'т.4000 выгрузка'!J23</f>
        <v>0</v>
      </c>
      <c r="K20" s="56">
        <f>'т.4000 выгрузка'!K23</f>
        <v>0</v>
      </c>
      <c r="L20" s="56">
        <f>'т.4000 выгрузка'!L23</f>
        <v>0</v>
      </c>
      <c r="M20" s="56">
        <f>'т.4000 выгрузка'!M23</f>
        <v>0</v>
      </c>
      <c r="N20" s="56">
        <f>'т.4000 выгрузка'!N23</f>
        <v>0</v>
      </c>
      <c r="O20" s="56">
        <f>'т.4000 выгрузка'!O23</f>
        <v>0</v>
      </c>
      <c r="P20" s="56">
        <f>'т.4000 выгрузка'!P23</f>
        <v>0</v>
      </c>
      <c r="Q20" s="56">
        <f>'т.4000 выгрузка'!Q23</f>
        <v>0</v>
      </c>
      <c r="R20" s="56">
        <f>'т.4000 выгрузка'!R23</f>
        <v>0</v>
      </c>
      <c r="S20" s="56">
        <f>'т.4000 выгрузка'!S23</f>
        <v>0</v>
      </c>
      <c r="T20" s="56">
        <f>'т.4000 выгрузка'!T23</f>
        <v>0</v>
      </c>
      <c r="U20" s="56">
        <f>'т.4000 выгрузка'!U23</f>
        <v>0</v>
      </c>
      <c r="V20" s="56">
        <f>'т.4000 выгрузка'!V23</f>
        <v>0</v>
      </c>
      <c r="W20" s="56">
        <f>'т.4000 выгрузка'!W23</f>
        <v>0</v>
      </c>
      <c r="X20" s="56">
        <f>'т.4000 выгрузка'!X23</f>
        <v>0</v>
      </c>
      <c r="Y20" s="56">
        <f>'т.4000 выгрузка'!Y23</f>
        <v>0</v>
      </c>
      <c r="Z20" s="56">
        <f>'т.4000 выгрузка'!Z23</f>
        <v>0</v>
      </c>
      <c r="AA20" s="56">
        <f>'т.4000 выгрузка'!AA23</f>
        <v>0</v>
      </c>
      <c r="AB20" s="79">
        <f>'т.4000 выгрузка'!AB23</f>
        <v>0</v>
      </c>
      <c r="AC20" s="80">
        <f>'т.4001 выгрузка'!C23</f>
        <v>0</v>
      </c>
      <c r="AD20" s="68">
        <f>'т.4001 выгрузка'!D23</f>
        <v>0</v>
      </c>
      <c r="AE20" s="68">
        <f>'т.4001 выгрузка'!E23</f>
        <v>0</v>
      </c>
      <c r="AF20" s="68">
        <f>'т.4001 выгрузка'!F23</f>
        <v>0</v>
      </c>
      <c r="AG20" s="68">
        <f>'т.4001 выгрузка'!G23</f>
        <v>0</v>
      </c>
      <c r="AH20" s="81">
        <f>'т.4001 выгрузка'!H23</f>
        <v>0</v>
      </c>
      <c r="AI20" s="71">
        <f t="shared" si="0"/>
        <v>0</v>
      </c>
      <c r="AJ20" s="70">
        <f t="shared" si="1"/>
        <v>0</v>
      </c>
      <c r="AK20" s="70">
        <f t="shared" si="4"/>
        <v>0</v>
      </c>
      <c r="AL20" s="70">
        <f t="shared" si="5"/>
        <v>0</v>
      </c>
      <c r="AM20" s="70">
        <f t="shared" si="2"/>
        <v>0</v>
      </c>
      <c r="AN20" s="70">
        <f t="shared" si="3"/>
        <v>0</v>
      </c>
      <c r="AO20" s="133">
        <f t="shared" si="6"/>
        <v>0</v>
      </c>
      <c r="AP20" s="133">
        <f t="shared" si="7"/>
        <v>0</v>
      </c>
      <c r="AQ20" s="133">
        <f t="shared" si="8"/>
        <v>0</v>
      </c>
      <c r="AR20" s="133">
        <f t="shared" si="9"/>
        <v>0</v>
      </c>
      <c r="AS20" s="133">
        <f t="shared" si="10"/>
        <v>0</v>
      </c>
      <c r="AT20" s="133">
        <f t="shared" si="11"/>
        <v>0</v>
      </c>
    </row>
    <row r="21" spans="1:46">
      <c r="A21" s="53" t="s">
        <v>1040</v>
      </c>
      <c r="B21" s="55" t="s">
        <v>1039</v>
      </c>
      <c r="C21" s="56">
        <f>'т.4000 выгрузка'!C24</f>
        <v>0</v>
      </c>
      <c r="D21" s="56">
        <f>'т.4000 выгрузка'!D24</f>
        <v>0</v>
      </c>
      <c r="E21" s="56">
        <f>'т.4000 выгрузка'!E24</f>
        <v>0</v>
      </c>
      <c r="F21" s="56">
        <f>'т.4000 выгрузка'!F24</f>
        <v>0</v>
      </c>
      <c r="G21" s="56">
        <f>'т.4000 выгрузка'!G24</f>
        <v>0</v>
      </c>
      <c r="H21" s="56">
        <f>'т.4000 выгрузка'!H24</f>
        <v>0</v>
      </c>
      <c r="I21" s="56">
        <f>'т.4000 выгрузка'!I24</f>
        <v>0</v>
      </c>
      <c r="J21" s="56">
        <f>'т.4000 выгрузка'!J24</f>
        <v>0</v>
      </c>
      <c r="K21" s="56">
        <f>'т.4000 выгрузка'!K24</f>
        <v>0</v>
      </c>
      <c r="L21" s="56">
        <f>'т.4000 выгрузка'!L24</f>
        <v>0</v>
      </c>
      <c r="M21" s="56">
        <f>'т.4000 выгрузка'!M24</f>
        <v>0</v>
      </c>
      <c r="N21" s="56">
        <f>'т.4000 выгрузка'!N24</f>
        <v>0</v>
      </c>
      <c r="O21" s="56">
        <f>'т.4000 выгрузка'!O24</f>
        <v>0</v>
      </c>
      <c r="P21" s="56">
        <f>'т.4000 выгрузка'!P24</f>
        <v>0</v>
      </c>
      <c r="Q21" s="56">
        <f>'т.4000 выгрузка'!Q24</f>
        <v>0</v>
      </c>
      <c r="R21" s="56">
        <f>'т.4000 выгрузка'!R24</f>
        <v>0</v>
      </c>
      <c r="S21" s="56">
        <f>'т.4000 выгрузка'!S24</f>
        <v>0</v>
      </c>
      <c r="T21" s="56">
        <f>'т.4000 выгрузка'!T24</f>
        <v>0</v>
      </c>
      <c r="U21" s="56">
        <f>'т.4000 выгрузка'!U24</f>
        <v>0</v>
      </c>
      <c r="V21" s="56">
        <f>'т.4000 выгрузка'!V24</f>
        <v>0</v>
      </c>
      <c r="W21" s="56">
        <f>'т.4000 выгрузка'!W24</f>
        <v>0</v>
      </c>
      <c r="X21" s="56">
        <f>'т.4000 выгрузка'!X24</f>
        <v>0</v>
      </c>
      <c r="Y21" s="56">
        <f>'т.4000 выгрузка'!Y24</f>
        <v>0</v>
      </c>
      <c r="Z21" s="56">
        <f>'т.4000 выгрузка'!Z24</f>
        <v>0</v>
      </c>
      <c r="AA21" s="56">
        <f>'т.4000 выгрузка'!AA24</f>
        <v>0</v>
      </c>
      <c r="AB21" s="79">
        <f>'т.4000 выгрузка'!AB24</f>
        <v>0</v>
      </c>
      <c r="AC21" s="80">
        <f>'т.4001 выгрузка'!C24</f>
        <v>0</v>
      </c>
      <c r="AD21" s="68">
        <f>'т.4001 выгрузка'!D24</f>
        <v>0</v>
      </c>
      <c r="AE21" s="68">
        <f>'т.4001 выгрузка'!E24</f>
        <v>0</v>
      </c>
      <c r="AF21" s="68">
        <f>'т.4001 выгрузка'!F24</f>
        <v>0</v>
      </c>
      <c r="AG21" s="68">
        <f>'т.4001 выгрузка'!G24</f>
        <v>0</v>
      </c>
      <c r="AH21" s="81">
        <f>'т.4001 выгрузка'!H24</f>
        <v>0</v>
      </c>
      <c r="AI21" s="71">
        <f t="shared" si="0"/>
        <v>0</v>
      </c>
      <c r="AJ21" s="70">
        <f t="shared" si="1"/>
        <v>0</v>
      </c>
      <c r="AK21" s="70">
        <f t="shared" si="4"/>
        <v>0</v>
      </c>
      <c r="AL21" s="70">
        <f t="shared" si="5"/>
        <v>0</v>
      </c>
      <c r="AM21" s="70">
        <f t="shared" si="2"/>
        <v>0</v>
      </c>
      <c r="AN21" s="70">
        <f t="shared" si="3"/>
        <v>0</v>
      </c>
      <c r="AO21" s="133">
        <f t="shared" si="6"/>
        <v>0</v>
      </c>
      <c r="AP21" s="133">
        <f t="shared" si="7"/>
        <v>0</v>
      </c>
      <c r="AQ21" s="133">
        <f t="shared" si="8"/>
        <v>0</v>
      </c>
      <c r="AR21" s="133">
        <f t="shared" si="9"/>
        <v>0</v>
      </c>
      <c r="AS21" s="133">
        <f t="shared" si="10"/>
        <v>0</v>
      </c>
      <c r="AT21" s="133">
        <f t="shared" si="11"/>
        <v>0</v>
      </c>
    </row>
    <row r="22" spans="1:46">
      <c r="A22" s="53" t="s">
        <v>1038</v>
      </c>
      <c r="B22" s="55" t="s">
        <v>38</v>
      </c>
      <c r="C22" s="56">
        <f>'т.4000 выгрузка'!C25</f>
        <v>0</v>
      </c>
      <c r="D22" s="56">
        <f>'т.4000 выгрузка'!D25</f>
        <v>0</v>
      </c>
      <c r="E22" s="56">
        <f>'т.4000 выгрузка'!E25</f>
        <v>0</v>
      </c>
      <c r="F22" s="56">
        <f>'т.4000 выгрузка'!F25</f>
        <v>0</v>
      </c>
      <c r="G22" s="56">
        <f>'т.4000 выгрузка'!G25</f>
        <v>0</v>
      </c>
      <c r="H22" s="56">
        <f>'т.4000 выгрузка'!H25</f>
        <v>0</v>
      </c>
      <c r="I22" s="56">
        <f>'т.4000 выгрузка'!I25</f>
        <v>0</v>
      </c>
      <c r="J22" s="56">
        <f>'т.4000 выгрузка'!J25</f>
        <v>0</v>
      </c>
      <c r="K22" s="56">
        <f>'т.4000 выгрузка'!K25</f>
        <v>0</v>
      </c>
      <c r="L22" s="56">
        <f>'т.4000 выгрузка'!L25</f>
        <v>0</v>
      </c>
      <c r="M22" s="56">
        <f>'т.4000 выгрузка'!M25</f>
        <v>0</v>
      </c>
      <c r="N22" s="56">
        <f>'т.4000 выгрузка'!N25</f>
        <v>0</v>
      </c>
      <c r="O22" s="56">
        <f>'т.4000 выгрузка'!O25</f>
        <v>0</v>
      </c>
      <c r="P22" s="56">
        <f>'т.4000 выгрузка'!P25</f>
        <v>0</v>
      </c>
      <c r="Q22" s="56">
        <f>'т.4000 выгрузка'!Q25</f>
        <v>0</v>
      </c>
      <c r="R22" s="56">
        <f>'т.4000 выгрузка'!R25</f>
        <v>0</v>
      </c>
      <c r="S22" s="56">
        <f>'т.4000 выгрузка'!S25</f>
        <v>0</v>
      </c>
      <c r="T22" s="56">
        <f>'т.4000 выгрузка'!T25</f>
        <v>0</v>
      </c>
      <c r="U22" s="56">
        <f>'т.4000 выгрузка'!U25</f>
        <v>0</v>
      </c>
      <c r="V22" s="56">
        <f>'т.4000 выгрузка'!V25</f>
        <v>0</v>
      </c>
      <c r="W22" s="56">
        <f>'т.4000 выгрузка'!W25</f>
        <v>0</v>
      </c>
      <c r="X22" s="56">
        <f>'т.4000 выгрузка'!X25</f>
        <v>0</v>
      </c>
      <c r="Y22" s="56">
        <f>'т.4000 выгрузка'!Y25</f>
        <v>0</v>
      </c>
      <c r="Z22" s="56">
        <f>'т.4000 выгрузка'!Z25</f>
        <v>0</v>
      </c>
      <c r="AA22" s="56">
        <f>'т.4000 выгрузка'!AA25</f>
        <v>0</v>
      </c>
      <c r="AB22" s="79">
        <f>'т.4000 выгрузка'!AB25</f>
        <v>0</v>
      </c>
      <c r="AC22" s="80">
        <f>'т.4001 выгрузка'!C25</f>
        <v>0</v>
      </c>
      <c r="AD22" s="68">
        <f>'т.4001 выгрузка'!D25</f>
        <v>0</v>
      </c>
      <c r="AE22" s="68">
        <f>'т.4001 выгрузка'!E25</f>
        <v>0</v>
      </c>
      <c r="AF22" s="68">
        <f>'т.4001 выгрузка'!F25</f>
        <v>0</v>
      </c>
      <c r="AG22" s="68">
        <f>'т.4001 выгрузка'!G25</f>
        <v>0</v>
      </c>
      <c r="AH22" s="81">
        <f>'т.4001 выгрузка'!H25</f>
        <v>0</v>
      </c>
      <c r="AI22" s="71">
        <f t="shared" si="0"/>
        <v>0</v>
      </c>
      <c r="AJ22" s="70">
        <f t="shared" si="1"/>
        <v>0</v>
      </c>
      <c r="AK22" s="70">
        <f t="shared" si="4"/>
        <v>0</v>
      </c>
      <c r="AL22" s="70">
        <f t="shared" si="5"/>
        <v>0</v>
      </c>
      <c r="AM22" s="70">
        <f t="shared" si="2"/>
        <v>0</v>
      </c>
      <c r="AN22" s="70">
        <f t="shared" si="3"/>
        <v>0</v>
      </c>
      <c r="AO22" s="133">
        <f t="shared" si="6"/>
        <v>0</v>
      </c>
      <c r="AP22" s="133">
        <f t="shared" si="7"/>
        <v>0</v>
      </c>
      <c r="AQ22" s="133">
        <f t="shared" si="8"/>
        <v>0</v>
      </c>
      <c r="AR22" s="133">
        <f t="shared" si="9"/>
        <v>0</v>
      </c>
      <c r="AS22" s="133">
        <f t="shared" si="10"/>
        <v>0</v>
      </c>
      <c r="AT22" s="133">
        <f t="shared" si="11"/>
        <v>0</v>
      </c>
    </row>
    <row r="23" spans="1:46">
      <c r="A23" s="53" t="s">
        <v>1037</v>
      </c>
      <c r="B23" s="55" t="s">
        <v>1036</v>
      </c>
      <c r="C23" s="56">
        <f>'т.4000 выгрузка'!C26</f>
        <v>0</v>
      </c>
      <c r="D23" s="56">
        <f>'т.4000 выгрузка'!D26</f>
        <v>0</v>
      </c>
      <c r="E23" s="56">
        <f>'т.4000 выгрузка'!E26</f>
        <v>0</v>
      </c>
      <c r="F23" s="56">
        <f>'т.4000 выгрузка'!F26</f>
        <v>0</v>
      </c>
      <c r="G23" s="56">
        <f>'т.4000 выгрузка'!G26</f>
        <v>0</v>
      </c>
      <c r="H23" s="56">
        <f>'т.4000 выгрузка'!H26</f>
        <v>0</v>
      </c>
      <c r="I23" s="56">
        <f>'т.4000 выгрузка'!I26</f>
        <v>0</v>
      </c>
      <c r="J23" s="56">
        <f>'т.4000 выгрузка'!J26</f>
        <v>0</v>
      </c>
      <c r="K23" s="56">
        <f>'т.4000 выгрузка'!K26</f>
        <v>0</v>
      </c>
      <c r="L23" s="56">
        <f>'т.4000 выгрузка'!L26</f>
        <v>0</v>
      </c>
      <c r="M23" s="56">
        <f>'т.4000 выгрузка'!M26</f>
        <v>0</v>
      </c>
      <c r="N23" s="56">
        <f>'т.4000 выгрузка'!N26</f>
        <v>0</v>
      </c>
      <c r="O23" s="56">
        <f>'т.4000 выгрузка'!O26</f>
        <v>0</v>
      </c>
      <c r="P23" s="56">
        <f>'т.4000 выгрузка'!P26</f>
        <v>0</v>
      </c>
      <c r="Q23" s="56">
        <f>'т.4000 выгрузка'!Q26</f>
        <v>0</v>
      </c>
      <c r="R23" s="56">
        <f>'т.4000 выгрузка'!R26</f>
        <v>0</v>
      </c>
      <c r="S23" s="56">
        <f>'т.4000 выгрузка'!S26</f>
        <v>0</v>
      </c>
      <c r="T23" s="56">
        <f>'т.4000 выгрузка'!T26</f>
        <v>0</v>
      </c>
      <c r="U23" s="56">
        <f>'т.4000 выгрузка'!U26</f>
        <v>0</v>
      </c>
      <c r="V23" s="56">
        <f>'т.4000 выгрузка'!V26</f>
        <v>0</v>
      </c>
      <c r="W23" s="56">
        <f>'т.4000 выгрузка'!W26</f>
        <v>0</v>
      </c>
      <c r="X23" s="56">
        <f>'т.4000 выгрузка'!X26</f>
        <v>0</v>
      </c>
      <c r="Y23" s="56">
        <f>'т.4000 выгрузка'!Y26</f>
        <v>0</v>
      </c>
      <c r="Z23" s="56">
        <f>'т.4000 выгрузка'!Z26</f>
        <v>0</v>
      </c>
      <c r="AA23" s="56">
        <f>'т.4000 выгрузка'!AA26</f>
        <v>0</v>
      </c>
      <c r="AB23" s="79">
        <f>'т.4000 выгрузка'!AB26</f>
        <v>0</v>
      </c>
      <c r="AC23" s="80">
        <f>'т.4001 выгрузка'!C26</f>
        <v>0</v>
      </c>
      <c r="AD23" s="68">
        <f>'т.4001 выгрузка'!D26</f>
        <v>0</v>
      </c>
      <c r="AE23" s="68">
        <f>'т.4001 выгрузка'!E26</f>
        <v>0</v>
      </c>
      <c r="AF23" s="68">
        <f>'т.4001 выгрузка'!F26</f>
        <v>0</v>
      </c>
      <c r="AG23" s="68">
        <f>'т.4001 выгрузка'!G26</f>
        <v>0</v>
      </c>
      <c r="AH23" s="81">
        <f>'т.4001 выгрузка'!H26</f>
        <v>0</v>
      </c>
      <c r="AI23" s="71">
        <f t="shared" si="0"/>
        <v>0</v>
      </c>
      <c r="AJ23" s="70">
        <f t="shared" si="1"/>
        <v>0</v>
      </c>
      <c r="AK23" s="70">
        <f t="shared" si="4"/>
        <v>0</v>
      </c>
      <c r="AL23" s="70">
        <f t="shared" si="5"/>
        <v>0</v>
      </c>
      <c r="AM23" s="70">
        <f t="shared" si="2"/>
        <v>0</v>
      </c>
      <c r="AN23" s="70">
        <f t="shared" si="3"/>
        <v>0</v>
      </c>
      <c r="AO23" s="133">
        <f t="shared" si="6"/>
        <v>0</v>
      </c>
      <c r="AP23" s="133">
        <f t="shared" si="7"/>
        <v>0</v>
      </c>
      <c r="AQ23" s="133">
        <f t="shared" si="8"/>
        <v>0</v>
      </c>
      <c r="AR23" s="133">
        <f t="shared" si="9"/>
        <v>0</v>
      </c>
      <c r="AS23" s="133">
        <f t="shared" si="10"/>
        <v>0</v>
      </c>
      <c r="AT23" s="133">
        <f t="shared" si="11"/>
        <v>0</v>
      </c>
    </row>
    <row r="24" spans="1:46">
      <c r="A24" s="53" t="s">
        <v>1035</v>
      </c>
      <c r="B24" s="55" t="s">
        <v>1034</v>
      </c>
      <c r="C24" s="56">
        <f>'т.4000 выгрузка'!C27</f>
        <v>0</v>
      </c>
      <c r="D24" s="56">
        <f>'т.4000 выгрузка'!D27</f>
        <v>0</v>
      </c>
      <c r="E24" s="56">
        <f>'т.4000 выгрузка'!E27</f>
        <v>0</v>
      </c>
      <c r="F24" s="56">
        <f>'т.4000 выгрузка'!F27</f>
        <v>0</v>
      </c>
      <c r="G24" s="56">
        <f>'т.4000 выгрузка'!G27</f>
        <v>0</v>
      </c>
      <c r="H24" s="56">
        <f>'т.4000 выгрузка'!H27</f>
        <v>0</v>
      </c>
      <c r="I24" s="56">
        <f>'т.4000 выгрузка'!I27</f>
        <v>0</v>
      </c>
      <c r="J24" s="56">
        <f>'т.4000 выгрузка'!J27</f>
        <v>0</v>
      </c>
      <c r="K24" s="56">
        <f>'т.4000 выгрузка'!K27</f>
        <v>0</v>
      </c>
      <c r="L24" s="56">
        <f>'т.4000 выгрузка'!L27</f>
        <v>0</v>
      </c>
      <c r="M24" s="56">
        <f>'т.4000 выгрузка'!M27</f>
        <v>0</v>
      </c>
      <c r="N24" s="56">
        <f>'т.4000 выгрузка'!N27</f>
        <v>0</v>
      </c>
      <c r="O24" s="56">
        <f>'т.4000 выгрузка'!O27</f>
        <v>0</v>
      </c>
      <c r="P24" s="56">
        <f>'т.4000 выгрузка'!P27</f>
        <v>0</v>
      </c>
      <c r="Q24" s="56">
        <f>'т.4000 выгрузка'!Q27</f>
        <v>0</v>
      </c>
      <c r="R24" s="56">
        <f>'т.4000 выгрузка'!R27</f>
        <v>0</v>
      </c>
      <c r="S24" s="56">
        <f>'т.4000 выгрузка'!S27</f>
        <v>0</v>
      </c>
      <c r="T24" s="56">
        <f>'т.4000 выгрузка'!T27</f>
        <v>0</v>
      </c>
      <c r="U24" s="56">
        <f>'т.4000 выгрузка'!U27</f>
        <v>0</v>
      </c>
      <c r="V24" s="56">
        <f>'т.4000 выгрузка'!V27</f>
        <v>0</v>
      </c>
      <c r="W24" s="56">
        <f>'т.4000 выгрузка'!W27</f>
        <v>0</v>
      </c>
      <c r="X24" s="56">
        <f>'т.4000 выгрузка'!X27</f>
        <v>0</v>
      </c>
      <c r="Y24" s="56">
        <f>'т.4000 выгрузка'!Y27</f>
        <v>0</v>
      </c>
      <c r="Z24" s="56">
        <f>'т.4000 выгрузка'!Z27</f>
        <v>0</v>
      </c>
      <c r="AA24" s="56">
        <f>'т.4000 выгрузка'!AA27</f>
        <v>0</v>
      </c>
      <c r="AB24" s="79">
        <f>'т.4000 выгрузка'!AB27</f>
        <v>0</v>
      </c>
      <c r="AC24" s="80">
        <f>'т.4001 выгрузка'!C27</f>
        <v>0</v>
      </c>
      <c r="AD24" s="68">
        <f>'т.4001 выгрузка'!D27</f>
        <v>0</v>
      </c>
      <c r="AE24" s="68">
        <f>'т.4001 выгрузка'!E27</f>
        <v>0</v>
      </c>
      <c r="AF24" s="68">
        <f>'т.4001 выгрузка'!F27</f>
        <v>0</v>
      </c>
      <c r="AG24" s="68">
        <f>'т.4001 выгрузка'!G27</f>
        <v>0</v>
      </c>
      <c r="AH24" s="81">
        <f>'т.4001 выгрузка'!H27</f>
        <v>0</v>
      </c>
      <c r="AI24" s="71">
        <f t="shared" si="0"/>
        <v>0</v>
      </c>
      <c r="AJ24" s="70">
        <f t="shared" si="1"/>
        <v>0</v>
      </c>
      <c r="AK24" s="70">
        <f t="shared" si="4"/>
        <v>0</v>
      </c>
      <c r="AL24" s="70">
        <f t="shared" si="5"/>
        <v>0</v>
      </c>
      <c r="AM24" s="70">
        <f t="shared" si="2"/>
        <v>0</v>
      </c>
      <c r="AN24" s="70">
        <f t="shared" si="3"/>
        <v>0</v>
      </c>
      <c r="AO24" s="133">
        <f t="shared" si="6"/>
        <v>0</v>
      </c>
      <c r="AP24" s="133">
        <f t="shared" si="7"/>
        <v>0</v>
      </c>
      <c r="AQ24" s="133">
        <f t="shared" si="8"/>
        <v>0</v>
      </c>
      <c r="AR24" s="133">
        <f t="shared" si="9"/>
        <v>0</v>
      </c>
      <c r="AS24" s="133">
        <f t="shared" si="10"/>
        <v>0</v>
      </c>
      <c r="AT24" s="133">
        <f t="shared" si="11"/>
        <v>0</v>
      </c>
    </row>
    <row r="25" spans="1:46">
      <c r="A25" s="53" t="s">
        <v>1033</v>
      </c>
      <c r="B25" s="55" t="s">
        <v>1032</v>
      </c>
      <c r="C25" s="56">
        <f>'т.4000 выгрузка'!C28</f>
        <v>0</v>
      </c>
      <c r="D25" s="56">
        <f>'т.4000 выгрузка'!D28</f>
        <v>0</v>
      </c>
      <c r="E25" s="56">
        <f>'т.4000 выгрузка'!E28</f>
        <v>0</v>
      </c>
      <c r="F25" s="56">
        <f>'т.4000 выгрузка'!F28</f>
        <v>0</v>
      </c>
      <c r="G25" s="56">
        <f>'т.4000 выгрузка'!G28</f>
        <v>0</v>
      </c>
      <c r="H25" s="56">
        <f>'т.4000 выгрузка'!H28</f>
        <v>0</v>
      </c>
      <c r="I25" s="56">
        <f>'т.4000 выгрузка'!I28</f>
        <v>0</v>
      </c>
      <c r="J25" s="56">
        <f>'т.4000 выгрузка'!J28</f>
        <v>0</v>
      </c>
      <c r="K25" s="56">
        <f>'т.4000 выгрузка'!K28</f>
        <v>0</v>
      </c>
      <c r="L25" s="56">
        <f>'т.4000 выгрузка'!L28</f>
        <v>0</v>
      </c>
      <c r="M25" s="56">
        <f>'т.4000 выгрузка'!M28</f>
        <v>0</v>
      </c>
      <c r="N25" s="56">
        <f>'т.4000 выгрузка'!N28</f>
        <v>0</v>
      </c>
      <c r="O25" s="56">
        <f>'т.4000 выгрузка'!O28</f>
        <v>0</v>
      </c>
      <c r="P25" s="56">
        <f>'т.4000 выгрузка'!P28</f>
        <v>0</v>
      </c>
      <c r="Q25" s="56">
        <f>'т.4000 выгрузка'!Q28</f>
        <v>0</v>
      </c>
      <c r="R25" s="56">
        <f>'т.4000 выгрузка'!R28</f>
        <v>0</v>
      </c>
      <c r="S25" s="56">
        <f>'т.4000 выгрузка'!S28</f>
        <v>0</v>
      </c>
      <c r="T25" s="56">
        <f>'т.4000 выгрузка'!T28</f>
        <v>0</v>
      </c>
      <c r="U25" s="56">
        <f>'т.4000 выгрузка'!U28</f>
        <v>0</v>
      </c>
      <c r="V25" s="56">
        <f>'т.4000 выгрузка'!V28</f>
        <v>0</v>
      </c>
      <c r="W25" s="56">
        <f>'т.4000 выгрузка'!W28</f>
        <v>0</v>
      </c>
      <c r="X25" s="56">
        <f>'т.4000 выгрузка'!X28</f>
        <v>0</v>
      </c>
      <c r="Y25" s="56">
        <f>'т.4000 выгрузка'!Y28</f>
        <v>0</v>
      </c>
      <c r="Z25" s="56">
        <f>'т.4000 выгрузка'!Z28</f>
        <v>0</v>
      </c>
      <c r="AA25" s="56">
        <f>'т.4000 выгрузка'!AA28</f>
        <v>0</v>
      </c>
      <c r="AB25" s="79">
        <f>'т.4000 выгрузка'!AB28</f>
        <v>0</v>
      </c>
      <c r="AC25" s="80">
        <f>'т.4001 выгрузка'!C28</f>
        <v>0</v>
      </c>
      <c r="AD25" s="68">
        <f>'т.4001 выгрузка'!D28</f>
        <v>0</v>
      </c>
      <c r="AE25" s="68">
        <f>'т.4001 выгрузка'!E28</f>
        <v>0</v>
      </c>
      <c r="AF25" s="68">
        <f>'т.4001 выгрузка'!F28</f>
        <v>0</v>
      </c>
      <c r="AG25" s="68">
        <f>'т.4001 выгрузка'!G28</f>
        <v>0</v>
      </c>
      <c r="AH25" s="81">
        <f>'т.4001 выгрузка'!H28</f>
        <v>0</v>
      </c>
      <c r="AI25" s="71">
        <f t="shared" si="0"/>
        <v>0</v>
      </c>
      <c r="AJ25" s="70">
        <f t="shared" si="1"/>
        <v>0</v>
      </c>
      <c r="AK25" s="70">
        <f t="shared" si="4"/>
        <v>0</v>
      </c>
      <c r="AL25" s="70">
        <f t="shared" si="5"/>
        <v>0</v>
      </c>
      <c r="AM25" s="70">
        <f t="shared" si="2"/>
        <v>0</v>
      </c>
      <c r="AN25" s="70">
        <f t="shared" si="3"/>
        <v>0</v>
      </c>
      <c r="AO25" s="133">
        <f t="shared" si="6"/>
        <v>0</v>
      </c>
      <c r="AP25" s="133">
        <f t="shared" si="7"/>
        <v>0</v>
      </c>
      <c r="AQ25" s="133">
        <f t="shared" si="8"/>
        <v>0</v>
      </c>
      <c r="AR25" s="133">
        <f t="shared" si="9"/>
        <v>0</v>
      </c>
      <c r="AS25" s="133">
        <f t="shared" si="10"/>
        <v>0</v>
      </c>
      <c r="AT25" s="133">
        <f t="shared" si="11"/>
        <v>0</v>
      </c>
    </row>
    <row r="26" spans="1:46">
      <c r="A26" s="53" t="s">
        <v>1031</v>
      </c>
      <c r="B26" s="55" t="s">
        <v>1030</v>
      </c>
      <c r="C26" s="56">
        <f>'т.4000 выгрузка'!C29</f>
        <v>0</v>
      </c>
      <c r="D26" s="56">
        <f>'т.4000 выгрузка'!D29</f>
        <v>0</v>
      </c>
      <c r="E26" s="56">
        <f>'т.4000 выгрузка'!E29</f>
        <v>0</v>
      </c>
      <c r="F26" s="56">
        <f>'т.4000 выгрузка'!F29</f>
        <v>0</v>
      </c>
      <c r="G26" s="56">
        <f>'т.4000 выгрузка'!G29</f>
        <v>0</v>
      </c>
      <c r="H26" s="56">
        <f>'т.4000 выгрузка'!H29</f>
        <v>0</v>
      </c>
      <c r="I26" s="56">
        <f>'т.4000 выгрузка'!I29</f>
        <v>0</v>
      </c>
      <c r="J26" s="56">
        <f>'т.4000 выгрузка'!J29</f>
        <v>0</v>
      </c>
      <c r="K26" s="56">
        <f>'т.4000 выгрузка'!K29</f>
        <v>0</v>
      </c>
      <c r="L26" s="56">
        <f>'т.4000 выгрузка'!L29</f>
        <v>0</v>
      </c>
      <c r="M26" s="56">
        <f>'т.4000 выгрузка'!M29</f>
        <v>0</v>
      </c>
      <c r="N26" s="56">
        <f>'т.4000 выгрузка'!N29</f>
        <v>0</v>
      </c>
      <c r="O26" s="56">
        <f>'т.4000 выгрузка'!O29</f>
        <v>0</v>
      </c>
      <c r="P26" s="56">
        <f>'т.4000 выгрузка'!P29</f>
        <v>0</v>
      </c>
      <c r="Q26" s="56">
        <f>'т.4000 выгрузка'!Q29</f>
        <v>0</v>
      </c>
      <c r="R26" s="56">
        <f>'т.4000 выгрузка'!R29</f>
        <v>0</v>
      </c>
      <c r="S26" s="56">
        <f>'т.4000 выгрузка'!S29</f>
        <v>0</v>
      </c>
      <c r="T26" s="56">
        <f>'т.4000 выгрузка'!T29</f>
        <v>0</v>
      </c>
      <c r="U26" s="56">
        <f>'т.4000 выгрузка'!U29</f>
        <v>0</v>
      </c>
      <c r="V26" s="56">
        <f>'т.4000 выгрузка'!V29</f>
        <v>0</v>
      </c>
      <c r="W26" s="56">
        <f>'т.4000 выгрузка'!W29</f>
        <v>0</v>
      </c>
      <c r="X26" s="56">
        <f>'т.4000 выгрузка'!X29</f>
        <v>0</v>
      </c>
      <c r="Y26" s="56">
        <f>'т.4000 выгрузка'!Y29</f>
        <v>0</v>
      </c>
      <c r="Z26" s="56">
        <f>'т.4000 выгрузка'!Z29</f>
        <v>0</v>
      </c>
      <c r="AA26" s="56">
        <f>'т.4000 выгрузка'!AA29</f>
        <v>0</v>
      </c>
      <c r="AB26" s="79">
        <f>'т.4000 выгрузка'!AB29</f>
        <v>0</v>
      </c>
      <c r="AC26" s="80">
        <f>'т.4001 выгрузка'!C29</f>
        <v>0</v>
      </c>
      <c r="AD26" s="68">
        <f>'т.4001 выгрузка'!D29</f>
        <v>0</v>
      </c>
      <c r="AE26" s="68">
        <f>'т.4001 выгрузка'!E29</f>
        <v>0</v>
      </c>
      <c r="AF26" s="68">
        <f>'т.4001 выгрузка'!F29</f>
        <v>0</v>
      </c>
      <c r="AG26" s="68">
        <f>'т.4001 выгрузка'!G29</f>
        <v>0</v>
      </c>
      <c r="AH26" s="81">
        <f>'т.4001 выгрузка'!H29</f>
        <v>0</v>
      </c>
      <c r="AI26" s="71">
        <f t="shared" si="0"/>
        <v>0</v>
      </c>
      <c r="AJ26" s="70">
        <f t="shared" si="1"/>
        <v>0</v>
      </c>
      <c r="AK26" s="70">
        <f t="shared" si="4"/>
        <v>0</v>
      </c>
      <c r="AL26" s="70">
        <f t="shared" si="5"/>
        <v>0</v>
      </c>
      <c r="AM26" s="70">
        <f t="shared" si="2"/>
        <v>0</v>
      </c>
      <c r="AN26" s="70">
        <f t="shared" si="3"/>
        <v>0</v>
      </c>
      <c r="AO26" s="133">
        <f t="shared" si="6"/>
        <v>0</v>
      </c>
      <c r="AP26" s="133">
        <f t="shared" si="7"/>
        <v>0</v>
      </c>
      <c r="AQ26" s="133">
        <f t="shared" si="8"/>
        <v>0</v>
      </c>
      <c r="AR26" s="133">
        <f t="shared" si="9"/>
        <v>0</v>
      </c>
      <c r="AS26" s="133">
        <f t="shared" si="10"/>
        <v>0</v>
      </c>
      <c r="AT26" s="133">
        <f t="shared" si="11"/>
        <v>0</v>
      </c>
    </row>
    <row r="27" spans="1:46">
      <c r="A27" s="53" t="s">
        <v>1029</v>
      </c>
      <c r="B27" s="55" t="s">
        <v>1028</v>
      </c>
      <c r="C27" s="56">
        <f>'т.4000 выгрузка'!C30</f>
        <v>0</v>
      </c>
      <c r="D27" s="56">
        <f>'т.4000 выгрузка'!D30</f>
        <v>0</v>
      </c>
      <c r="E27" s="56">
        <f>'т.4000 выгрузка'!E30</f>
        <v>0</v>
      </c>
      <c r="F27" s="56">
        <f>'т.4000 выгрузка'!F30</f>
        <v>0</v>
      </c>
      <c r="G27" s="56">
        <f>'т.4000 выгрузка'!G30</f>
        <v>0</v>
      </c>
      <c r="H27" s="56">
        <f>'т.4000 выгрузка'!H30</f>
        <v>0</v>
      </c>
      <c r="I27" s="56">
        <f>'т.4000 выгрузка'!I30</f>
        <v>0</v>
      </c>
      <c r="J27" s="56">
        <f>'т.4000 выгрузка'!J30</f>
        <v>0</v>
      </c>
      <c r="K27" s="56">
        <f>'т.4000 выгрузка'!K30</f>
        <v>0</v>
      </c>
      <c r="L27" s="56">
        <f>'т.4000 выгрузка'!L30</f>
        <v>0</v>
      </c>
      <c r="M27" s="56">
        <f>'т.4000 выгрузка'!M30</f>
        <v>0</v>
      </c>
      <c r="N27" s="56">
        <f>'т.4000 выгрузка'!N30</f>
        <v>0</v>
      </c>
      <c r="O27" s="56">
        <f>'т.4000 выгрузка'!O30</f>
        <v>0</v>
      </c>
      <c r="P27" s="56">
        <f>'т.4000 выгрузка'!P30</f>
        <v>0</v>
      </c>
      <c r="Q27" s="56">
        <f>'т.4000 выгрузка'!Q30</f>
        <v>0</v>
      </c>
      <c r="R27" s="56">
        <f>'т.4000 выгрузка'!R30</f>
        <v>0</v>
      </c>
      <c r="S27" s="56">
        <f>'т.4000 выгрузка'!S30</f>
        <v>0</v>
      </c>
      <c r="T27" s="56">
        <f>'т.4000 выгрузка'!T30</f>
        <v>0</v>
      </c>
      <c r="U27" s="56">
        <f>'т.4000 выгрузка'!U30</f>
        <v>0</v>
      </c>
      <c r="V27" s="56">
        <f>'т.4000 выгрузка'!V30</f>
        <v>0</v>
      </c>
      <c r="W27" s="56">
        <f>'т.4000 выгрузка'!W30</f>
        <v>0</v>
      </c>
      <c r="X27" s="56">
        <f>'т.4000 выгрузка'!X30</f>
        <v>0</v>
      </c>
      <c r="Y27" s="56">
        <f>'т.4000 выгрузка'!Y30</f>
        <v>0</v>
      </c>
      <c r="Z27" s="56">
        <f>'т.4000 выгрузка'!Z30</f>
        <v>0</v>
      </c>
      <c r="AA27" s="56">
        <f>'т.4000 выгрузка'!AA30</f>
        <v>0</v>
      </c>
      <c r="AB27" s="79">
        <f>'т.4000 выгрузка'!AB30</f>
        <v>0</v>
      </c>
      <c r="AC27" s="80">
        <f>'т.4001 выгрузка'!C30</f>
        <v>0</v>
      </c>
      <c r="AD27" s="68">
        <f>'т.4001 выгрузка'!D30</f>
        <v>0</v>
      </c>
      <c r="AE27" s="68">
        <f>'т.4001 выгрузка'!E30</f>
        <v>0</v>
      </c>
      <c r="AF27" s="68">
        <f>'т.4001 выгрузка'!F30</f>
        <v>0</v>
      </c>
      <c r="AG27" s="68">
        <f>'т.4001 выгрузка'!G30</f>
        <v>0</v>
      </c>
      <c r="AH27" s="81">
        <f>'т.4001 выгрузка'!H30</f>
        <v>0</v>
      </c>
      <c r="AI27" s="71">
        <f t="shared" si="0"/>
        <v>0</v>
      </c>
      <c r="AJ27" s="70">
        <f t="shared" si="1"/>
        <v>0</v>
      </c>
      <c r="AK27" s="70">
        <f t="shared" si="4"/>
        <v>0</v>
      </c>
      <c r="AL27" s="70">
        <f t="shared" si="5"/>
        <v>0</v>
      </c>
      <c r="AM27" s="70">
        <f t="shared" si="2"/>
        <v>0</v>
      </c>
      <c r="AN27" s="70">
        <f t="shared" si="3"/>
        <v>0</v>
      </c>
      <c r="AO27" s="133">
        <f t="shared" si="6"/>
        <v>0</v>
      </c>
      <c r="AP27" s="133">
        <f t="shared" si="7"/>
        <v>0</v>
      </c>
      <c r="AQ27" s="133">
        <f t="shared" si="8"/>
        <v>0</v>
      </c>
      <c r="AR27" s="133">
        <f t="shared" si="9"/>
        <v>0</v>
      </c>
      <c r="AS27" s="133">
        <f t="shared" si="10"/>
        <v>0</v>
      </c>
      <c r="AT27" s="133">
        <f t="shared" si="11"/>
        <v>0</v>
      </c>
    </row>
    <row r="28" spans="1:46">
      <c r="A28" s="53" t="s">
        <v>1027</v>
      </c>
      <c r="B28" s="55" t="s">
        <v>1026</v>
      </c>
      <c r="C28" s="56">
        <f>'т.4000 выгрузка'!C31</f>
        <v>0</v>
      </c>
      <c r="D28" s="56">
        <f>'т.4000 выгрузка'!D31</f>
        <v>0</v>
      </c>
      <c r="E28" s="56">
        <f>'т.4000 выгрузка'!E31</f>
        <v>0</v>
      </c>
      <c r="F28" s="56">
        <f>'т.4000 выгрузка'!F31</f>
        <v>0</v>
      </c>
      <c r="G28" s="56">
        <f>'т.4000 выгрузка'!G31</f>
        <v>0</v>
      </c>
      <c r="H28" s="56">
        <f>'т.4000 выгрузка'!H31</f>
        <v>0</v>
      </c>
      <c r="I28" s="56">
        <f>'т.4000 выгрузка'!I31</f>
        <v>0</v>
      </c>
      <c r="J28" s="56">
        <f>'т.4000 выгрузка'!J31</f>
        <v>0</v>
      </c>
      <c r="K28" s="56">
        <f>'т.4000 выгрузка'!K31</f>
        <v>0</v>
      </c>
      <c r="L28" s="56">
        <f>'т.4000 выгрузка'!L31</f>
        <v>0</v>
      </c>
      <c r="M28" s="56">
        <f>'т.4000 выгрузка'!M31</f>
        <v>0</v>
      </c>
      <c r="N28" s="56">
        <f>'т.4000 выгрузка'!N31</f>
        <v>0</v>
      </c>
      <c r="O28" s="56">
        <f>'т.4000 выгрузка'!O31</f>
        <v>0</v>
      </c>
      <c r="P28" s="56">
        <f>'т.4000 выгрузка'!P31</f>
        <v>0</v>
      </c>
      <c r="Q28" s="56">
        <f>'т.4000 выгрузка'!Q31</f>
        <v>0</v>
      </c>
      <c r="R28" s="56">
        <f>'т.4000 выгрузка'!R31</f>
        <v>0</v>
      </c>
      <c r="S28" s="56">
        <f>'т.4000 выгрузка'!S31</f>
        <v>0</v>
      </c>
      <c r="T28" s="56">
        <f>'т.4000 выгрузка'!T31</f>
        <v>0</v>
      </c>
      <c r="U28" s="56">
        <f>'т.4000 выгрузка'!U31</f>
        <v>0</v>
      </c>
      <c r="V28" s="56">
        <f>'т.4000 выгрузка'!V31</f>
        <v>0</v>
      </c>
      <c r="W28" s="56">
        <f>'т.4000 выгрузка'!W31</f>
        <v>0</v>
      </c>
      <c r="X28" s="56">
        <f>'т.4000 выгрузка'!X31</f>
        <v>0</v>
      </c>
      <c r="Y28" s="56">
        <f>'т.4000 выгрузка'!Y31</f>
        <v>0</v>
      </c>
      <c r="Z28" s="56">
        <f>'т.4000 выгрузка'!Z31</f>
        <v>0</v>
      </c>
      <c r="AA28" s="56">
        <f>'т.4000 выгрузка'!AA31</f>
        <v>0</v>
      </c>
      <c r="AB28" s="79">
        <f>'т.4000 выгрузка'!AB31</f>
        <v>0</v>
      </c>
      <c r="AC28" s="80">
        <f>'т.4001 выгрузка'!C31</f>
        <v>0</v>
      </c>
      <c r="AD28" s="68">
        <f>'т.4001 выгрузка'!D31</f>
        <v>0</v>
      </c>
      <c r="AE28" s="68">
        <f>'т.4001 выгрузка'!E31</f>
        <v>0</v>
      </c>
      <c r="AF28" s="68">
        <f>'т.4001 выгрузка'!F31</f>
        <v>0</v>
      </c>
      <c r="AG28" s="68">
        <f>'т.4001 выгрузка'!G31</f>
        <v>0</v>
      </c>
      <c r="AH28" s="81">
        <f>'т.4001 выгрузка'!H31</f>
        <v>0</v>
      </c>
      <c r="AI28" s="71">
        <f t="shared" si="0"/>
        <v>0</v>
      </c>
      <c r="AJ28" s="70">
        <f t="shared" si="1"/>
        <v>0</v>
      </c>
      <c r="AK28" s="70">
        <f t="shared" si="4"/>
        <v>0</v>
      </c>
      <c r="AL28" s="70">
        <f t="shared" si="5"/>
        <v>0</v>
      </c>
      <c r="AM28" s="70">
        <f t="shared" si="2"/>
        <v>0</v>
      </c>
      <c r="AN28" s="70">
        <f t="shared" si="3"/>
        <v>0</v>
      </c>
      <c r="AO28" s="133">
        <f t="shared" si="6"/>
        <v>0</v>
      </c>
      <c r="AP28" s="133">
        <f t="shared" si="7"/>
        <v>0</v>
      </c>
      <c r="AQ28" s="133">
        <f t="shared" si="8"/>
        <v>0</v>
      </c>
      <c r="AR28" s="133">
        <f t="shared" si="9"/>
        <v>0</v>
      </c>
      <c r="AS28" s="133">
        <f t="shared" si="10"/>
        <v>0</v>
      </c>
      <c r="AT28" s="133">
        <f t="shared" si="11"/>
        <v>0</v>
      </c>
    </row>
    <row r="29" spans="1:46">
      <c r="A29" s="53" t="s">
        <v>1025</v>
      </c>
      <c r="B29" s="55" t="s">
        <v>41</v>
      </c>
      <c r="C29" s="56">
        <f>'т.4000 выгрузка'!C32</f>
        <v>0</v>
      </c>
      <c r="D29" s="56">
        <f>'т.4000 выгрузка'!D32</f>
        <v>0</v>
      </c>
      <c r="E29" s="56">
        <f>'т.4000 выгрузка'!E32</f>
        <v>0</v>
      </c>
      <c r="F29" s="56">
        <f>'т.4000 выгрузка'!F32</f>
        <v>0</v>
      </c>
      <c r="G29" s="56">
        <f>'т.4000 выгрузка'!G32</f>
        <v>0</v>
      </c>
      <c r="H29" s="56">
        <f>'т.4000 выгрузка'!H32</f>
        <v>0</v>
      </c>
      <c r="I29" s="56">
        <f>'т.4000 выгрузка'!I32</f>
        <v>0</v>
      </c>
      <c r="J29" s="56">
        <f>'т.4000 выгрузка'!J32</f>
        <v>0</v>
      </c>
      <c r="K29" s="56">
        <f>'т.4000 выгрузка'!K32</f>
        <v>0</v>
      </c>
      <c r="L29" s="56">
        <f>'т.4000 выгрузка'!L32</f>
        <v>0</v>
      </c>
      <c r="M29" s="56">
        <f>'т.4000 выгрузка'!M32</f>
        <v>0</v>
      </c>
      <c r="N29" s="56">
        <f>'т.4000 выгрузка'!N32</f>
        <v>0</v>
      </c>
      <c r="O29" s="56">
        <f>'т.4000 выгрузка'!O32</f>
        <v>0</v>
      </c>
      <c r="P29" s="56">
        <f>'т.4000 выгрузка'!P32</f>
        <v>0</v>
      </c>
      <c r="Q29" s="56">
        <f>'т.4000 выгрузка'!Q32</f>
        <v>0</v>
      </c>
      <c r="R29" s="56">
        <f>'т.4000 выгрузка'!R32</f>
        <v>0</v>
      </c>
      <c r="S29" s="56">
        <f>'т.4000 выгрузка'!S32</f>
        <v>0</v>
      </c>
      <c r="T29" s="56">
        <f>'т.4000 выгрузка'!T32</f>
        <v>0</v>
      </c>
      <c r="U29" s="56">
        <f>'т.4000 выгрузка'!U32</f>
        <v>0</v>
      </c>
      <c r="V29" s="56">
        <f>'т.4000 выгрузка'!V32</f>
        <v>0</v>
      </c>
      <c r="W29" s="56">
        <f>'т.4000 выгрузка'!W32</f>
        <v>0</v>
      </c>
      <c r="X29" s="56">
        <f>'т.4000 выгрузка'!X32</f>
        <v>0</v>
      </c>
      <c r="Y29" s="56">
        <f>'т.4000 выгрузка'!Y32</f>
        <v>0</v>
      </c>
      <c r="Z29" s="56">
        <f>'т.4000 выгрузка'!Z32</f>
        <v>0</v>
      </c>
      <c r="AA29" s="56">
        <f>'т.4000 выгрузка'!AA32</f>
        <v>0</v>
      </c>
      <c r="AB29" s="79">
        <f>'т.4000 выгрузка'!AB32</f>
        <v>0</v>
      </c>
      <c r="AC29" s="80">
        <f>'т.4001 выгрузка'!C32</f>
        <v>0</v>
      </c>
      <c r="AD29" s="68">
        <f>'т.4001 выгрузка'!D32</f>
        <v>0</v>
      </c>
      <c r="AE29" s="68">
        <f>'т.4001 выгрузка'!E32</f>
        <v>0</v>
      </c>
      <c r="AF29" s="68">
        <f>'т.4001 выгрузка'!F32</f>
        <v>0</v>
      </c>
      <c r="AG29" s="68">
        <f>'т.4001 выгрузка'!G32</f>
        <v>0</v>
      </c>
      <c r="AH29" s="81">
        <f>'т.4001 выгрузка'!H32</f>
        <v>0</v>
      </c>
      <c r="AI29" s="71">
        <f t="shared" si="0"/>
        <v>0</v>
      </c>
      <c r="AJ29" s="70">
        <f t="shared" si="1"/>
        <v>0</v>
      </c>
      <c r="AK29" s="70">
        <f t="shared" si="4"/>
        <v>0</v>
      </c>
      <c r="AL29" s="70">
        <f t="shared" si="5"/>
        <v>0</v>
      </c>
      <c r="AM29" s="70">
        <f t="shared" si="2"/>
        <v>0</v>
      </c>
      <c r="AN29" s="70">
        <f t="shared" si="3"/>
        <v>0</v>
      </c>
      <c r="AO29" s="133">
        <f t="shared" si="6"/>
        <v>0</v>
      </c>
      <c r="AP29" s="133">
        <f t="shared" si="7"/>
        <v>0</v>
      </c>
      <c r="AQ29" s="133">
        <f t="shared" si="8"/>
        <v>0</v>
      </c>
      <c r="AR29" s="133">
        <f t="shared" si="9"/>
        <v>0</v>
      </c>
      <c r="AS29" s="133">
        <f t="shared" si="10"/>
        <v>0</v>
      </c>
      <c r="AT29" s="133">
        <f t="shared" si="11"/>
        <v>0</v>
      </c>
    </row>
    <row r="30" spans="1:46">
      <c r="A30" s="53" t="s">
        <v>1024</v>
      </c>
      <c r="B30" s="55" t="s">
        <v>44</v>
      </c>
      <c r="C30" s="56">
        <f>'т.4000 выгрузка'!C33</f>
        <v>0</v>
      </c>
      <c r="D30" s="56">
        <f>'т.4000 выгрузка'!D33</f>
        <v>0</v>
      </c>
      <c r="E30" s="56">
        <f>'т.4000 выгрузка'!E33</f>
        <v>0</v>
      </c>
      <c r="F30" s="56">
        <f>'т.4000 выгрузка'!F33</f>
        <v>0</v>
      </c>
      <c r="G30" s="56">
        <f>'т.4000 выгрузка'!G33</f>
        <v>0</v>
      </c>
      <c r="H30" s="56">
        <f>'т.4000 выгрузка'!H33</f>
        <v>0</v>
      </c>
      <c r="I30" s="56">
        <f>'т.4000 выгрузка'!I33</f>
        <v>0</v>
      </c>
      <c r="J30" s="56">
        <f>'т.4000 выгрузка'!J33</f>
        <v>0</v>
      </c>
      <c r="K30" s="56">
        <f>'т.4000 выгрузка'!K33</f>
        <v>0</v>
      </c>
      <c r="L30" s="56">
        <f>'т.4000 выгрузка'!L33</f>
        <v>0</v>
      </c>
      <c r="M30" s="56">
        <f>'т.4000 выгрузка'!M33</f>
        <v>0</v>
      </c>
      <c r="N30" s="56">
        <f>'т.4000 выгрузка'!N33</f>
        <v>0</v>
      </c>
      <c r="O30" s="56">
        <f>'т.4000 выгрузка'!O33</f>
        <v>0</v>
      </c>
      <c r="P30" s="56">
        <f>'т.4000 выгрузка'!P33</f>
        <v>0</v>
      </c>
      <c r="Q30" s="56">
        <f>'т.4000 выгрузка'!Q33</f>
        <v>0</v>
      </c>
      <c r="R30" s="56">
        <f>'т.4000 выгрузка'!R33</f>
        <v>0</v>
      </c>
      <c r="S30" s="56">
        <f>'т.4000 выгрузка'!S33</f>
        <v>0</v>
      </c>
      <c r="T30" s="56">
        <f>'т.4000 выгрузка'!T33</f>
        <v>0</v>
      </c>
      <c r="U30" s="56">
        <f>'т.4000 выгрузка'!U33</f>
        <v>0</v>
      </c>
      <c r="V30" s="56">
        <f>'т.4000 выгрузка'!V33</f>
        <v>0</v>
      </c>
      <c r="W30" s="56">
        <f>'т.4000 выгрузка'!W33</f>
        <v>0</v>
      </c>
      <c r="X30" s="56">
        <f>'т.4000 выгрузка'!X33</f>
        <v>0</v>
      </c>
      <c r="Y30" s="56">
        <f>'т.4000 выгрузка'!Y33</f>
        <v>0</v>
      </c>
      <c r="Z30" s="56">
        <f>'т.4000 выгрузка'!Z33</f>
        <v>0</v>
      </c>
      <c r="AA30" s="56">
        <f>'т.4000 выгрузка'!AA33</f>
        <v>0</v>
      </c>
      <c r="AB30" s="79">
        <f>'т.4000 выгрузка'!AB33</f>
        <v>0</v>
      </c>
      <c r="AC30" s="80">
        <f>'т.4001 выгрузка'!C33</f>
        <v>0</v>
      </c>
      <c r="AD30" s="68">
        <f>'т.4001 выгрузка'!D33</f>
        <v>0</v>
      </c>
      <c r="AE30" s="68">
        <f>'т.4001 выгрузка'!E33</f>
        <v>0</v>
      </c>
      <c r="AF30" s="68">
        <f>'т.4001 выгрузка'!F33</f>
        <v>0</v>
      </c>
      <c r="AG30" s="68">
        <f>'т.4001 выгрузка'!G33</f>
        <v>0</v>
      </c>
      <c r="AH30" s="81">
        <f>'т.4001 выгрузка'!H33</f>
        <v>0</v>
      </c>
      <c r="AI30" s="71">
        <f t="shared" si="0"/>
        <v>0</v>
      </c>
      <c r="AJ30" s="70">
        <f t="shared" si="1"/>
        <v>0</v>
      </c>
      <c r="AK30" s="70">
        <f t="shared" si="4"/>
        <v>0</v>
      </c>
      <c r="AL30" s="70">
        <f t="shared" si="5"/>
        <v>0</v>
      </c>
      <c r="AM30" s="70">
        <f t="shared" si="2"/>
        <v>0</v>
      </c>
      <c r="AN30" s="70">
        <f t="shared" si="3"/>
        <v>0</v>
      </c>
      <c r="AO30" s="133">
        <f t="shared" si="6"/>
        <v>0</v>
      </c>
      <c r="AP30" s="133">
        <f t="shared" si="7"/>
        <v>0</v>
      </c>
      <c r="AQ30" s="133">
        <f t="shared" si="8"/>
        <v>0</v>
      </c>
      <c r="AR30" s="133">
        <f t="shared" si="9"/>
        <v>0</v>
      </c>
      <c r="AS30" s="133">
        <f t="shared" si="10"/>
        <v>0</v>
      </c>
      <c r="AT30" s="133">
        <f t="shared" si="11"/>
        <v>0</v>
      </c>
    </row>
    <row r="31" spans="1:46">
      <c r="A31" s="53" t="s">
        <v>1023</v>
      </c>
      <c r="B31" s="55" t="s">
        <v>1022</v>
      </c>
      <c r="C31" s="56">
        <f>'т.4000 выгрузка'!C34</f>
        <v>0</v>
      </c>
      <c r="D31" s="56">
        <f>'т.4000 выгрузка'!D34</f>
        <v>0</v>
      </c>
      <c r="E31" s="56">
        <f>'т.4000 выгрузка'!E34</f>
        <v>0</v>
      </c>
      <c r="F31" s="56">
        <f>'т.4000 выгрузка'!F34</f>
        <v>0</v>
      </c>
      <c r="G31" s="56">
        <f>'т.4000 выгрузка'!G34</f>
        <v>0</v>
      </c>
      <c r="H31" s="56">
        <f>'т.4000 выгрузка'!H34</f>
        <v>0</v>
      </c>
      <c r="I31" s="56">
        <f>'т.4000 выгрузка'!I34</f>
        <v>0</v>
      </c>
      <c r="J31" s="56">
        <f>'т.4000 выгрузка'!J34</f>
        <v>0</v>
      </c>
      <c r="K31" s="56">
        <f>'т.4000 выгрузка'!K34</f>
        <v>0</v>
      </c>
      <c r="L31" s="56">
        <f>'т.4000 выгрузка'!L34</f>
        <v>0</v>
      </c>
      <c r="M31" s="56">
        <f>'т.4000 выгрузка'!M34</f>
        <v>0</v>
      </c>
      <c r="N31" s="56">
        <f>'т.4000 выгрузка'!N34</f>
        <v>0</v>
      </c>
      <c r="O31" s="56">
        <f>'т.4000 выгрузка'!O34</f>
        <v>0</v>
      </c>
      <c r="P31" s="56">
        <f>'т.4000 выгрузка'!P34</f>
        <v>0</v>
      </c>
      <c r="Q31" s="56">
        <f>'т.4000 выгрузка'!Q34</f>
        <v>0</v>
      </c>
      <c r="R31" s="56">
        <f>'т.4000 выгрузка'!R34</f>
        <v>0</v>
      </c>
      <c r="S31" s="56">
        <f>'т.4000 выгрузка'!S34</f>
        <v>0</v>
      </c>
      <c r="T31" s="56">
        <f>'т.4000 выгрузка'!T34</f>
        <v>0</v>
      </c>
      <c r="U31" s="56">
        <f>'т.4000 выгрузка'!U34</f>
        <v>0</v>
      </c>
      <c r="V31" s="56">
        <f>'т.4000 выгрузка'!V34</f>
        <v>0</v>
      </c>
      <c r="W31" s="56">
        <f>'т.4000 выгрузка'!W34</f>
        <v>0</v>
      </c>
      <c r="X31" s="56">
        <f>'т.4000 выгрузка'!X34</f>
        <v>0</v>
      </c>
      <c r="Y31" s="56">
        <f>'т.4000 выгрузка'!Y34</f>
        <v>0</v>
      </c>
      <c r="Z31" s="56">
        <f>'т.4000 выгрузка'!Z34</f>
        <v>0</v>
      </c>
      <c r="AA31" s="56">
        <f>'т.4000 выгрузка'!AA34</f>
        <v>0</v>
      </c>
      <c r="AB31" s="79">
        <f>'т.4000 выгрузка'!AB34</f>
        <v>0</v>
      </c>
      <c r="AC31" s="80">
        <f>'т.4001 выгрузка'!C34</f>
        <v>0</v>
      </c>
      <c r="AD31" s="68">
        <f>'т.4001 выгрузка'!D34</f>
        <v>0</v>
      </c>
      <c r="AE31" s="68">
        <f>'т.4001 выгрузка'!E34</f>
        <v>0</v>
      </c>
      <c r="AF31" s="68">
        <f>'т.4001 выгрузка'!F34</f>
        <v>0</v>
      </c>
      <c r="AG31" s="68">
        <f>'т.4001 выгрузка'!G34</f>
        <v>0</v>
      </c>
      <c r="AH31" s="81">
        <f>'т.4001 выгрузка'!H34</f>
        <v>0</v>
      </c>
      <c r="AI31" s="71">
        <f t="shared" si="0"/>
        <v>0</v>
      </c>
      <c r="AJ31" s="70">
        <f t="shared" si="1"/>
        <v>0</v>
      </c>
      <c r="AK31" s="70">
        <f t="shared" si="4"/>
        <v>0</v>
      </c>
      <c r="AL31" s="70">
        <f t="shared" si="5"/>
        <v>0</v>
      </c>
      <c r="AM31" s="70">
        <f t="shared" si="2"/>
        <v>0</v>
      </c>
      <c r="AN31" s="70">
        <f t="shared" si="3"/>
        <v>0</v>
      </c>
      <c r="AO31" s="133">
        <f t="shared" si="6"/>
        <v>0</v>
      </c>
      <c r="AP31" s="133">
        <f t="shared" si="7"/>
        <v>0</v>
      </c>
      <c r="AQ31" s="133">
        <f t="shared" si="8"/>
        <v>0</v>
      </c>
      <c r="AR31" s="133">
        <f t="shared" si="9"/>
        <v>0</v>
      </c>
      <c r="AS31" s="133">
        <f t="shared" si="10"/>
        <v>0</v>
      </c>
      <c r="AT31" s="133">
        <f t="shared" si="11"/>
        <v>0</v>
      </c>
    </row>
    <row r="32" spans="1:46">
      <c r="A32" s="53" t="s">
        <v>1021</v>
      </c>
      <c r="B32" s="55" t="s">
        <v>1020</v>
      </c>
      <c r="C32" s="56">
        <f>'т.4000 выгрузка'!C35</f>
        <v>0</v>
      </c>
      <c r="D32" s="56">
        <f>'т.4000 выгрузка'!D35</f>
        <v>0</v>
      </c>
      <c r="E32" s="56">
        <f>'т.4000 выгрузка'!E35</f>
        <v>0</v>
      </c>
      <c r="F32" s="56">
        <f>'т.4000 выгрузка'!F35</f>
        <v>0</v>
      </c>
      <c r="G32" s="56">
        <f>'т.4000 выгрузка'!G35</f>
        <v>0</v>
      </c>
      <c r="H32" s="56">
        <f>'т.4000 выгрузка'!H35</f>
        <v>0</v>
      </c>
      <c r="I32" s="56">
        <f>'т.4000 выгрузка'!I35</f>
        <v>0</v>
      </c>
      <c r="J32" s="56">
        <f>'т.4000 выгрузка'!J35</f>
        <v>0</v>
      </c>
      <c r="K32" s="56">
        <f>'т.4000 выгрузка'!K35</f>
        <v>0</v>
      </c>
      <c r="L32" s="56">
        <f>'т.4000 выгрузка'!L35</f>
        <v>0</v>
      </c>
      <c r="M32" s="56">
        <f>'т.4000 выгрузка'!M35</f>
        <v>0</v>
      </c>
      <c r="N32" s="56">
        <f>'т.4000 выгрузка'!N35</f>
        <v>0</v>
      </c>
      <c r="O32" s="56">
        <f>'т.4000 выгрузка'!O35</f>
        <v>0</v>
      </c>
      <c r="P32" s="56">
        <f>'т.4000 выгрузка'!P35</f>
        <v>0</v>
      </c>
      <c r="Q32" s="56">
        <f>'т.4000 выгрузка'!Q35</f>
        <v>0</v>
      </c>
      <c r="R32" s="56">
        <f>'т.4000 выгрузка'!R35</f>
        <v>0</v>
      </c>
      <c r="S32" s="56">
        <f>'т.4000 выгрузка'!S35</f>
        <v>0</v>
      </c>
      <c r="T32" s="56">
        <f>'т.4000 выгрузка'!T35</f>
        <v>0</v>
      </c>
      <c r="U32" s="56">
        <f>'т.4000 выгрузка'!U35</f>
        <v>0</v>
      </c>
      <c r="V32" s="56">
        <f>'т.4000 выгрузка'!V35</f>
        <v>0</v>
      </c>
      <c r="W32" s="56">
        <f>'т.4000 выгрузка'!W35</f>
        <v>0</v>
      </c>
      <c r="X32" s="56">
        <f>'т.4000 выгрузка'!X35</f>
        <v>0</v>
      </c>
      <c r="Y32" s="56">
        <f>'т.4000 выгрузка'!Y35</f>
        <v>0</v>
      </c>
      <c r="Z32" s="56">
        <f>'т.4000 выгрузка'!Z35</f>
        <v>0</v>
      </c>
      <c r="AA32" s="56">
        <f>'т.4000 выгрузка'!AA35</f>
        <v>0</v>
      </c>
      <c r="AB32" s="79">
        <f>'т.4000 выгрузка'!AB35</f>
        <v>0</v>
      </c>
      <c r="AC32" s="80">
        <f>'т.4001 выгрузка'!C35</f>
        <v>0</v>
      </c>
      <c r="AD32" s="68">
        <f>'т.4001 выгрузка'!D35</f>
        <v>0</v>
      </c>
      <c r="AE32" s="68">
        <f>'т.4001 выгрузка'!E35</f>
        <v>0</v>
      </c>
      <c r="AF32" s="68">
        <f>'т.4001 выгрузка'!F35</f>
        <v>0</v>
      </c>
      <c r="AG32" s="68">
        <f>'т.4001 выгрузка'!G35</f>
        <v>0</v>
      </c>
      <c r="AH32" s="81">
        <f>'т.4001 выгрузка'!H35</f>
        <v>0</v>
      </c>
      <c r="AI32" s="71">
        <f t="shared" si="0"/>
        <v>0</v>
      </c>
      <c r="AJ32" s="70">
        <f t="shared" si="1"/>
        <v>0</v>
      </c>
      <c r="AK32" s="70">
        <f t="shared" si="4"/>
        <v>0</v>
      </c>
      <c r="AL32" s="70">
        <f t="shared" si="5"/>
        <v>0</v>
      </c>
      <c r="AM32" s="70">
        <f t="shared" si="2"/>
        <v>0</v>
      </c>
      <c r="AN32" s="70">
        <f t="shared" si="3"/>
        <v>0</v>
      </c>
      <c r="AO32" s="133">
        <f t="shared" si="6"/>
        <v>0</v>
      </c>
      <c r="AP32" s="133">
        <f t="shared" si="7"/>
        <v>0</v>
      </c>
      <c r="AQ32" s="133">
        <f t="shared" si="8"/>
        <v>0</v>
      </c>
      <c r="AR32" s="133">
        <f t="shared" si="9"/>
        <v>0</v>
      </c>
      <c r="AS32" s="133">
        <f t="shared" si="10"/>
        <v>0</v>
      </c>
      <c r="AT32" s="133">
        <f t="shared" si="11"/>
        <v>0</v>
      </c>
    </row>
    <row r="33" spans="1:46">
      <c r="A33" s="53" t="s">
        <v>1019</v>
      </c>
      <c r="B33" s="55" t="s">
        <v>1018</v>
      </c>
      <c r="C33" s="56">
        <f>'т.4000 выгрузка'!C36</f>
        <v>0</v>
      </c>
      <c r="D33" s="56">
        <f>'т.4000 выгрузка'!D36</f>
        <v>0</v>
      </c>
      <c r="E33" s="56">
        <f>'т.4000 выгрузка'!E36</f>
        <v>0</v>
      </c>
      <c r="F33" s="56">
        <f>'т.4000 выгрузка'!F36</f>
        <v>0</v>
      </c>
      <c r="G33" s="56">
        <f>'т.4000 выгрузка'!G36</f>
        <v>0</v>
      </c>
      <c r="H33" s="56">
        <f>'т.4000 выгрузка'!H36</f>
        <v>0</v>
      </c>
      <c r="I33" s="56">
        <f>'т.4000 выгрузка'!I36</f>
        <v>0</v>
      </c>
      <c r="J33" s="56">
        <f>'т.4000 выгрузка'!J36</f>
        <v>0</v>
      </c>
      <c r="K33" s="56">
        <f>'т.4000 выгрузка'!K36</f>
        <v>0</v>
      </c>
      <c r="L33" s="56">
        <f>'т.4000 выгрузка'!L36</f>
        <v>0</v>
      </c>
      <c r="M33" s="56">
        <f>'т.4000 выгрузка'!M36</f>
        <v>0</v>
      </c>
      <c r="N33" s="56">
        <f>'т.4000 выгрузка'!N36</f>
        <v>0</v>
      </c>
      <c r="O33" s="56">
        <f>'т.4000 выгрузка'!O36</f>
        <v>0</v>
      </c>
      <c r="P33" s="56">
        <f>'т.4000 выгрузка'!P36</f>
        <v>0</v>
      </c>
      <c r="Q33" s="56">
        <f>'т.4000 выгрузка'!Q36</f>
        <v>0</v>
      </c>
      <c r="R33" s="56">
        <f>'т.4000 выгрузка'!R36</f>
        <v>0</v>
      </c>
      <c r="S33" s="56">
        <f>'т.4000 выгрузка'!S36</f>
        <v>0</v>
      </c>
      <c r="T33" s="56">
        <f>'т.4000 выгрузка'!T36</f>
        <v>0</v>
      </c>
      <c r="U33" s="56">
        <f>'т.4000 выгрузка'!U36</f>
        <v>0</v>
      </c>
      <c r="V33" s="56">
        <f>'т.4000 выгрузка'!V36</f>
        <v>0</v>
      </c>
      <c r="W33" s="56">
        <f>'т.4000 выгрузка'!W36</f>
        <v>0</v>
      </c>
      <c r="X33" s="56">
        <f>'т.4000 выгрузка'!X36</f>
        <v>0</v>
      </c>
      <c r="Y33" s="56">
        <f>'т.4000 выгрузка'!Y36</f>
        <v>0</v>
      </c>
      <c r="Z33" s="56">
        <f>'т.4000 выгрузка'!Z36</f>
        <v>0</v>
      </c>
      <c r="AA33" s="56">
        <f>'т.4000 выгрузка'!AA36</f>
        <v>0</v>
      </c>
      <c r="AB33" s="79">
        <f>'т.4000 выгрузка'!AB36</f>
        <v>0</v>
      </c>
      <c r="AC33" s="80">
        <f>'т.4001 выгрузка'!C36</f>
        <v>0</v>
      </c>
      <c r="AD33" s="68">
        <f>'т.4001 выгрузка'!D36</f>
        <v>0</v>
      </c>
      <c r="AE33" s="68">
        <f>'т.4001 выгрузка'!E36</f>
        <v>0</v>
      </c>
      <c r="AF33" s="68">
        <f>'т.4001 выгрузка'!F36</f>
        <v>0</v>
      </c>
      <c r="AG33" s="68">
        <f>'т.4001 выгрузка'!G36</f>
        <v>0</v>
      </c>
      <c r="AH33" s="81">
        <f>'т.4001 выгрузка'!H36</f>
        <v>0</v>
      </c>
      <c r="AI33" s="71">
        <f t="shared" si="0"/>
        <v>0</v>
      </c>
      <c r="AJ33" s="70">
        <f t="shared" si="1"/>
        <v>0</v>
      </c>
      <c r="AK33" s="70">
        <f t="shared" si="4"/>
        <v>0</v>
      </c>
      <c r="AL33" s="70">
        <f t="shared" si="5"/>
        <v>0</v>
      </c>
      <c r="AM33" s="70">
        <f t="shared" si="2"/>
        <v>0</v>
      </c>
      <c r="AN33" s="70">
        <f t="shared" si="3"/>
        <v>0</v>
      </c>
      <c r="AO33" s="133">
        <f t="shared" si="6"/>
        <v>0</v>
      </c>
      <c r="AP33" s="133">
        <f t="shared" si="7"/>
        <v>0</v>
      </c>
      <c r="AQ33" s="133">
        <f t="shared" si="8"/>
        <v>0</v>
      </c>
      <c r="AR33" s="133">
        <f t="shared" si="9"/>
        <v>0</v>
      </c>
      <c r="AS33" s="133">
        <f t="shared" si="10"/>
        <v>0</v>
      </c>
      <c r="AT33" s="133">
        <f t="shared" si="11"/>
        <v>0</v>
      </c>
    </row>
    <row r="34" spans="1:46">
      <c r="A34" s="53" t="s">
        <v>1017</v>
      </c>
      <c r="B34" s="55" t="s">
        <v>1016</v>
      </c>
      <c r="C34" s="56">
        <f>'т.4000 выгрузка'!C37</f>
        <v>0</v>
      </c>
      <c r="D34" s="56">
        <f>'т.4000 выгрузка'!D37</f>
        <v>0</v>
      </c>
      <c r="E34" s="56">
        <f>'т.4000 выгрузка'!E37</f>
        <v>0</v>
      </c>
      <c r="F34" s="56">
        <f>'т.4000 выгрузка'!F37</f>
        <v>0</v>
      </c>
      <c r="G34" s="56">
        <f>'т.4000 выгрузка'!G37</f>
        <v>0</v>
      </c>
      <c r="H34" s="56">
        <f>'т.4000 выгрузка'!H37</f>
        <v>0</v>
      </c>
      <c r="I34" s="56">
        <f>'т.4000 выгрузка'!I37</f>
        <v>0</v>
      </c>
      <c r="J34" s="56">
        <f>'т.4000 выгрузка'!J37</f>
        <v>0</v>
      </c>
      <c r="K34" s="56">
        <f>'т.4000 выгрузка'!K37</f>
        <v>0</v>
      </c>
      <c r="L34" s="56">
        <f>'т.4000 выгрузка'!L37</f>
        <v>0</v>
      </c>
      <c r="M34" s="56">
        <f>'т.4000 выгрузка'!M37</f>
        <v>0</v>
      </c>
      <c r="N34" s="56">
        <f>'т.4000 выгрузка'!N37</f>
        <v>0</v>
      </c>
      <c r="O34" s="56">
        <f>'т.4000 выгрузка'!O37</f>
        <v>0</v>
      </c>
      <c r="P34" s="56">
        <f>'т.4000 выгрузка'!P37</f>
        <v>0</v>
      </c>
      <c r="Q34" s="56">
        <f>'т.4000 выгрузка'!Q37</f>
        <v>0</v>
      </c>
      <c r="R34" s="56">
        <f>'т.4000 выгрузка'!R37</f>
        <v>0</v>
      </c>
      <c r="S34" s="56">
        <f>'т.4000 выгрузка'!S37</f>
        <v>0</v>
      </c>
      <c r="T34" s="56">
        <f>'т.4000 выгрузка'!T37</f>
        <v>0</v>
      </c>
      <c r="U34" s="56">
        <f>'т.4000 выгрузка'!U37</f>
        <v>0</v>
      </c>
      <c r="V34" s="56">
        <f>'т.4000 выгрузка'!V37</f>
        <v>0</v>
      </c>
      <c r="W34" s="56">
        <f>'т.4000 выгрузка'!W37</f>
        <v>0</v>
      </c>
      <c r="X34" s="56">
        <f>'т.4000 выгрузка'!X37</f>
        <v>0</v>
      </c>
      <c r="Y34" s="56">
        <f>'т.4000 выгрузка'!Y37</f>
        <v>0</v>
      </c>
      <c r="Z34" s="56">
        <f>'т.4000 выгрузка'!Z37</f>
        <v>0</v>
      </c>
      <c r="AA34" s="56">
        <f>'т.4000 выгрузка'!AA37</f>
        <v>0</v>
      </c>
      <c r="AB34" s="79">
        <f>'т.4000 выгрузка'!AB37</f>
        <v>0</v>
      </c>
      <c r="AC34" s="80">
        <f>'т.4001 выгрузка'!C37</f>
        <v>0</v>
      </c>
      <c r="AD34" s="68">
        <f>'т.4001 выгрузка'!D37</f>
        <v>0</v>
      </c>
      <c r="AE34" s="68">
        <f>'т.4001 выгрузка'!E37</f>
        <v>0</v>
      </c>
      <c r="AF34" s="68">
        <f>'т.4001 выгрузка'!F37</f>
        <v>0</v>
      </c>
      <c r="AG34" s="68">
        <f>'т.4001 выгрузка'!G37</f>
        <v>0</v>
      </c>
      <c r="AH34" s="81">
        <f>'т.4001 выгрузка'!H37</f>
        <v>0</v>
      </c>
      <c r="AI34" s="71">
        <f t="shared" si="0"/>
        <v>0</v>
      </c>
      <c r="AJ34" s="70">
        <f t="shared" si="1"/>
        <v>0</v>
      </c>
      <c r="AK34" s="70">
        <f t="shared" si="4"/>
        <v>0</v>
      </c>
      <c r="AL34" s="70">
        <f t="shared" si="5"/>
        <v>0</v>
      </c>
      <c r="AM34" s="70">
        <f t="shared" si="2"/>
        <v>0</v>
      </c>
      <c r="AN34" s="70">
        <f t="shared" si="3"/>
        <v>0</v>
      </c>
      <c r="AO34" s="133">
        <f t="shared" si="6"/>
        <v>0</v>
      </c>
      <c r="AP34" s="133">
        <f t="shared" si="7"/>
        <v>0</v>
      </c>
      <c r="AQ34" s="133">
        <f t="shared" si="8"/>
        <v>0</v>
      </c>
      <c r="AR34" s="133">
        <f t="shared" si="9"/>
        <v>0</v>
      </c>
      <c r="AS34" s="133">
        <f t="shared" si="10"/>
        <v>0</v>
      </c>
      <c r="AT34" s="133">
        <f t="shared" si="11"/>
        <v>0</v>
      </c>
    </row>
    <row r="35" spans="1:46">
      <c r="A35" s="53" t="s">
        <v>1015</v>
      </c>
      <c r="B35" s="55" t="s">
        <v>1014</v>
      </c>
      <c r="C35" s="56">
        <f>'т.4000 выгрузка'!C38</f>
        <v>0</v>
      </c>
      <c r="D35" s="56">
        <f>'т.4000 выгрузка'!D38</f>
        <v>0</v>
      </c>
      <c r="E35" s="56">
        <f>'т.4000 выгрузка'!E38</f>
        <v>0</v>
      </c>
      <c r="F35" s="56">
        <f>'т.4000 выгрузка'!F38</f>
        <v>0</v>
      </c>
      <c r="G35" s="56">
        <f>'т.4000 выгрузка'!G38</f>
        <v>0</v>
      </c>
      <c r="H35" s="56">
        <f>'т.4000 выгрузка'!H38</f>
        <v>0</v>
      </c>
      <c r="I35" s="56">
        <f>'т.4000 выгрузка'!I38</f>
        <v>0</v>
      </c>
      <c r="J35" s="56">
        <f>'т.4000 выгрузка'!J38</f>
        <v>0</v>
      </c>
      <c r="K35" s="56">
        <f>'т.4000 выгрузка'!K38</f>
        <v>0</v>
      </c>
      <c r="L35" s="56">
        <f>'т.4000 выгрузка'!L38</f>
        <v>0</v>
      </c>
      <c r="M35" s="56">
        <f>'т.4000 выгрузка'!M38</f>
        <v>0</v>
      </c>
      <c r="N35" s="56">
        <f>'т.4000 выгрузка'!N38</f>
        <v>0</v>
      </c>
      <c r="O35" s="56">
        <f>'т.4000 выгрузка'!O38</f>
        <v>0</v>
      </c>
      <c r="P35" s="56">
        <f>'т.4000 выгрузка'!P38</f>
        <v>0</v>
      </c>
      <c r="Q35" s="56">
        <f>'т.4000 выгрузка'!Q38</f>
        <v>0</v>
      </c>
      <c r="R35" s="56">
        <f>'т.4000 выгрузка'!R38</f>
        <v>0</v>
      </c>
      <c r="S35" s="56">
        <f>'т.4000 выгрузка'!S38</f>
        <v>0</v>
      </c>
      <c r="T35" s="56">
        <f>'т.4000 выгрузка'!T38</f>
        <v>0</v>
      </c>
      <c r="U35" s="56">
        <f>'т.4000 выгрузка'!U38</f>
        <v>0</v>
      </c>
      <c r="V35" s="56">
        <f>'т.4000 выгрузка'!V38</f>
        <v>0</v>
      </c>
      <c r="W35" s="56">
        <f>'т.4000 выгрузка'!W38</f>
        <v>0</v>
      </c>
      <c r="X35" s="56">
        <f>'т.4000 выгрузка'!X38</f>
        <v>0</v>
      </c>
      <c r="Y35" s="56">
        <f>'т.4000 выгрузка'!Y38</f>
        <v>0</v>
      </c>
      <c r="Z35" s="56">
        <f>'т.4000 выгрузка'!Z38</f>
        <v>0</v>
      </c>
      <c r="AA35" s="56">
        <f>'т.4000 выгрузка'!AA38</f>
        <v>0</v>
      </c>
      <c r="AB35" s="79">
        <f>'т.4000 выгрузка'!AB38</f>
        <v>0</v>
      </c>
      <c r="AC35" s="80">
        <f>'т.4001 выгрузка'!C38</f>
        <v>0</v>
      </c>
      <c r="AD35" s="68">
        <f>'т.4001 выгрузка'!D38</f>
        <v>0</v>
      </c>
      <c r="AE35" s="68">
        <f>'т.4001 выгрузка'!E38</f>
        <v>0</v>
      </c>
      <c r="AF35" s="68">
        <f>'т.4001 выгрузка'!F38</f>
        <v>0</v>
      </c>
      <c r="AG35" s="68">
        <f>'т.4001 выгрузка'!G38</f>
        <v>0</v>
      </c>
      <c r="AH35" s="81">
        <f>'т.4001 выгрузка'!H38</f>
        <v>0</v>
      </c>
      <c r="AI35" s="71">
        <f t="shared" si="0"/>
        <v>0</v>
      </c>
      <c r="AJ35" s="70">
        <f t="shared" si="1"/>
        <v>0</v>
      </c>
      <c r="AK35" s="70">
        <f t="shared" si="4"/>
        <v>0</v>
      </c>
      <c r="AL35" s="70">
        <f t="shared" si="5"/>
        <v>0</v>
      </c>
      <c r="AM35" s="70">
        <f t="shared" si="2"/>
        <v>0</v>
      </c>
      <c r="AN35" s="70">
        <f t="shared" si="3"/>
        <v>0</v>
      </c>
      <c r="AO35" s="133">
        <f t="shared" si="6"/>
        <v>0</v>
      </c>
      <c r="AP35" s="133">
        <f t="shared" si="7"/>
        <v>0</v>
      </c>
      <c r="AQ35" s="133">
        <f t="shared" si="8"/>
        <v>0</v>
      </c>
      <c r="AR35" s="133">
        <f t="shared" si="9"/>
        <v>0</v>
      </c>
      <c r="AS35" s="133">
        <f t="shared" si="10"/>
        <v>0</v>
      </c>
      <c r="AT35" s="133">
        <f t="shared" si="11"/>
        <v>0</v>
      </c>
    </row>
    <row r="36" spans="1:46">
      <c r="A36" s="53" t="s">
        <v>1013</v>
      </c>
      <c r="B36" s="55" t="s">
        <v>47</v>
      </c>
      <c r="C36" s="56">
        <f>'т.4000 выгрузка'!C39</f>
        <v>0</v>
      </c>
      <c r="D36" s="56">
        <f>'т.4000 выгрузка'!D39</f>
        <v>0</v>
      </c>
      <c r="E36" s="56">
        <f>'т.4000 выгрузка'!E39</f>
        <v>0</v>
      </c>
      <c r="F36" s="56">
        <f>'т.4000 выгрузка'!F39</f>
        <v>0</v>
      </c>
      <c r="G36" s="56">
        <f>'т.4000 выгрузка'!G39</f>
        <v>0</v>
      </c>
      <c r="H36" s="56">
        <f>'т.4000 выгрузка'!H39</f>
        <v>0</v>
      </c>
      <c r="I36" s="56">
        <f>'т.4000 выгрузка'!I39</f>
        <v>0</v>
      </c>
      <c r="J36" s="56">
        <f>'т.4000 выгрузка'!J39</f>
        <v>0</v>
      </c>
      <c r="K36" s="56">
        <f>'т.4000 выгрузка'!K39</f>
        <v>0</v>
      </c>
      <c r="L36" s="56">
        <f>'т.4000 выгрузка'!L39</f>
        <v>0</v>
      </c>
      <c r="M36" s="56">
        <f>'т.4000 выгрузка'!M39</f>
        <v>0</v>
      </c>
      <c r="N36" s="56">
        <f>'т.4000 выгрузка'!N39</f>
        <v>0</v>
      </c>
      <c r="O36" s="56">
        <f>'т.4000 выгрузка'!O39</f>
        <v>0</v>
      </c>
      <c r="P36" s="56">
        <f>'т.4000 выгрузка'!P39</f>
        <v>0</v>
      </c>
      <c r="Q36" s="56">
        <f>'т.4000 выгрузка'!Q39</f>
        <v>0</v>
      </c>
      <c r="R36" s="56">
        <f>'т.4000 выгрузка'!R39</f>
        <v>0</v>
      </c>
      <c r="S36" s="56">
        <f>'т.4000 выгрузка'!S39</f>
        <v>0</v>
      </c>
      <c r="T36" s="56">
        <f>'т.4000 выгрузка'!T39</f>
        <v>0</v>
      </c>
      <c r="U36" s="56">
        <f>'т.4000 выгрузка'!U39</f>
        <v>0</v>
      </c>
      <c r="V36" s="56">
        <f>'т.4000 выгрузка'!V39</f>
        <v>0</v>
      </c>
      <c r="W36" s="56">
        <f>'т.4000 выгрузка'!W39</f>
        <v>0</v>
      </c>
      <c r="X36" s="56">
        <f>'т.4000 выгрузка'!X39</f>
        <v>0</v>
      </c>
      <c r="Y36" s="56">
        <f>'т.4000 выгрузка'!Y39</f>
        <v>0</v>
      </c>
      <c r="Z36" s="56">
        <f>'т.4000 выгрузка'!Z39</f>
        <v>0</v>
      </c>
      <c r="AA36" s="56">
        <f>'т.4000 выгрузка'!AA39</f>
        <v>0</v>
      </c>
      <c r="AB36" s="79">
        <f>'т.4000 выгрузка'!AB39</f>
        <v>0</v>
      </c>
      <c r="AC36" s="80">
        <f>'т.4001 выгрузка'!C39</f>
        <v>0</v>
      </c>
      <c r="AD36" s="68">
        <f>'т.4001 выгрузка'!D39</f>
        <v>0</v>
      </c>
      <c r="AE36" s="68">
        <f>'т.4001 выгрузка'!E39</f>
        <v>0</v>
      </c>
      <c r="AF36" s="68">
        <f>'т.4001 выгрузка'!F39</f>
        <v>0</v>
      </c>
      <c r="AG36" s="68">
        <f>'т.4001 выгрузка'!G39</f>
        <v>0</v>
      </c>
      <c r="AH36" s="81">
        <f>'т.4001 выгрузка'!H39</f>
        <v>0</v>
      </c>
      <c r="AI36" s="71">
        <f t="shared" si="0"/>
        <v>0</v>
      </c>
      <c r="AJ36" s="70">
        <f t="shared" si="1"/>
        <v>0</v>
      </c>
      <c r="AK36" s="70">
        <f t="shared" si="4"/>
        <v>0</v>
      </c>
      <c r="AL36" s="70">
        <f t="shared" si="5"/>
        <v>0</v>
      </c>
      <c r="AM36" s="70">
        <f t="shared" si="2"/>
        <v>0</v>
      </c>
      <c r="AN36" s="70">
        <f t="shared" si="3"/>
        <v>0</v>
      </c>
      <c r="AO36" s="133">
        <f t="shared" si="6"/>
        <v>0</v>
      </c>
      <c r="AP36" s="133">
        <f t="shared" si="7"/>
        <v>0</v>
      </c>
      <c r="AQ36" s="133">
        <f t="shared" si="8"/>
        <v>0</v>
      </c>
      <c r="AR36" s="133">
        <f t="shared" si="9"/>
        <v>0</v>
      </c>
      <c r="AS36" s="133">
        <f t="shared" si="10"/>
        <v>0</v>
      </c>
      <c r="AT36" s="133">
        <f t="shared" si="11"/>
        <v>0</v>
      </c>
    </row>
    <row r="37" spans="1:46">
      <c r="A37" s="53" t="s">
        <v>1012</v>
      </c>
      <c r="B37" s="55" t="s">
        <v>50</v>
      </c>
      <c r="C37" s="56">
        <f>'т.4000 выгрузка'!C40</f>
        <v>0</v>
      </c>
      <c r="D37" s="56">
        <f>'т.4000 выгрузка'!D40</f>
        <v>0</v>
      </c>
      <c r="E37" s="56">
        <f>'т.4000 выгрузка'!E40</f>
        <v>0</v>
      </c>
      <c r="F37" s="56">
        <f>'т.4000 выгрузка'!F40</f>
        <v>0</v>
      </c>
      <c r="G37" s="56">
        <f>'т.4000 выгрузка'!G40</f>
        <v>0</v>
      </c>
      <c r="H37" s="56">
        <f>'т.4000 выгрузка'!H40</f>
        <v>0</v>
      </c>
      <c r="I37" s="56">
        <f>'т.4000 выгрузка'!I40</f>
        <v>0</v>
      </c>
      <c r="J37" s="56">
        <f>'т.4000 выгрузка'!J40</f>
        <v>0</v>
      </c>
      <c r="K37" s="56">
        <f>'т.4000 выгрузка'!K40</f>
        <v>0</v>
      </c>
      <c r="L37" s="56">
        <f>'т.4000 выгрузка'!L40</f>
        <v>0</v>
      </c>
      <c r="M37" s="56">
        <f>'т.4000 выгрузка'!M40</f>
        <v>0</v>
      </c>
      <c r="N37" s="56">
        <f>'т.4000 выгрузка'!N40</f>
        <v>0</v>
      </c>
      <c r="O37" s="56">
        <f>'т.4000 выгрузка'!O40</f>
        <v>0</v>
      </c>
      <c r="P37" s="56">
        <f>'т.4000 выгрузка'!P40</f>
        <v>0</v>
      </c>
      <c r="Q37" s="56">
        <f>'т.4000 выгрузка'!Q40</f>
        <v>0</v>
      </c>
      <c r="R37" s="56">
        <f>'т.4000 выгрузка'!R40</f>
        <v>0</v>
      </c>
      <c r="S37" s="56">
        <f>'т.4000 выгрузка'!S40</f>
        <v>0</v>
      </c>
      <c r="T37" s="56">
        <f>'т.4000 выгрузка'!T40</f>
        <v>0</v>
      </c>
      <c r="U37" s="56">
        <f>'т.4000 выгрузка'!U40</f>
        <v>0</v>
      </c>
      <c r="V37" s="56">
        <f>'т.4000 выгрузка'!V40</f>
        <v>0</v>
      </c>
      <c r="W37" s="56">
        <f>'т.4000 выгрузка'!W40</f>
        <v>0</v>
      </c>
      <c r="X37" s="56">
        <f>'т.4000 выгрузка'!X40</f>
        <v>0</v>
      </c>
      <c r="Y37" s="56">
        <f>'т.4000 выгрузка'!Y40</f>
        <v>0</v>
      </c>
      <c r="Z37" s="56">
        <f>'т.4000 выгрузка'!Z40</f>
        <v>0</v>
      </c>
      <c r="AA37" s="56">
        <f>'т.4000 выгрузка'!AA40</f>
        <v>0</v>
      </c>
      <c r="AB37" s="79">
        <f>'т.4000 выгрузка'!AB40</f>
        <v>0</v>
      </c>
      <c r="AC37" s="80">
        <f>'т.4001 выгрузка'!C40</f>
        <v>0</v>
      </c>
      <c r="AD37" s="68">
        <f>'т.4001 выгрузка'!D40</f>
        <v>0</v>
      </c>
      <c r="AE37" s="68">
        <f>'т.4001 выгрузка'!E40</f>
        <v>0</v>
      </c>
      <c r="AF37" s="68">
        <f>'т.4001 выгрузка'!F40</f>
        <v>0</v>
      </c>
      <c r="AG37" s="68">
        <f>'т.4001 выгрузка'!G40</f>
        <v>0</v>
      </c>
      <c r="AH37" s="81">
        <f>'т.4001 выгрузка'!H40</f>
        <v>0</v>
      </c>
      <c r="AI37" s="71">
        <f t="shared" si="0"/>
        <v>0</v>
      </c>
      <c r="AJ37" s="70">
        <f t="shared" si="1"/>
        <v>0</v>
      </c>
      <c r="AK37" s="70">
        <f t="shared" si="4"/>
        <v>0</v>
      </c>
      <c r="AL37" s="70">
        <f t="shared" si="5"/>
        <v>0</v>
      </c>
      <c r="AM37" s="70">
        <f t="shared" si="2"/>
        <v>0</v>
      </c>
      <c r="AN37" s="70">
        <f t="shared" si="3"/>
        <v>0</v>
      </c>
      <c r="AO37" s="133">
        <f t="shared" si="6"/>
        <v>0</v>
      </c>
      <c r="AP37" s="133">
        <f t="shared" si="7"/>
        <v>0</v>
      </c>
      <c r="AQ37" s="133">
        <f t="shared" si="8"/>
        <v>0</v>
      </c>
      <c r="AR37" s="133">
        <f t="shared" si="9"/>
        <v>0</v>
      </c>
      <c r="AS37" s="133">
        <f t="shared" si="10"/>
        <v>0</v>
      </c>
      <c r="AT37" s="133">
        <f t="shared" si="11"/>
        <v>0</v>
      </c>
    </row>
    <row r="38" spans="1:46">
      <c r="A38" s="53" t="s">
        <v>1011</v>
      </c>
      <c r="B38" s="55" t="s">
        <v>1010</v>
      </c>
      <c r="C38" s="56">
        <f>'т.4000 выгрузка'!C41</f>
        <v>0</v>
      </c>
      <c r="D38" s="56">
        <f>'т.4000 выгрузка'!D41</f>
        <v>0</v>
      </c>
      <c r="E38" s="56">
        <f>'т.4000 выгрузка'!E41</f>
        <v>0</v>
      </c>
      <c r="F38" s="56">
        <f>'т.4000 выгрузка'!F41</f>
        <v>0</v>
      </c>
      <c r="G38" s="56">
        <f>'т.4000 выгрузка'!G41</f>
        <v>0</v>
      </c>
      <c r="H38" s="56">
        <f>'т.4000 выгрузка'!H41</f>
        <v>0</v>
      </c>
      <c r="I38" s="56">
        <f>'т.4000 выгрузка'!I41</f>
        <v>0</v>
      </c>
      <c r="J38" s="56">
        <f>'т.4000 выгрузка'!J41</f>
        <v>0</v>
      </c>
      <c r="K38" s="56">
        <f>'т.4000 выгрузка'!K41</f>
        <v>0</v>
      </c>
      <c r="L38" s="56">
        <f>'т.4000 выгрузка'!L41</f>
        <v>0</v>
      </c>
      <c r="M38" s="56">
        <f>'т.4000 выгрузка'!M41</f>
        <v>0</v>
      </c>
      <c r="N38" s="56">
        <f>'т.4000 выгрузка'!N41</f>
        <v>0</v>
      </c>
      <c r="O38" s="56">
        <f>'т.4000 выгрузка'!O41</f>
        <v>0</v>
      </c>
      <c r="P38" s="56">
        <f>'т.4000 выгрузка'!P41</f>
        <v>0</v>
      </c>
      <c r="Q38" s="56">
        <f>'т.4000 выгрузка'!Q41</f>
        <v>0</v>
      </c>
      <c r="R38" s="56">
        <f>'т.4000 выгрузка'!R41</f>
        <v>0</v>
      </c>
      <c r="S38" s="56">
        <f>'т.4000 выгрузка'!S41</f>
        <v>0</v>
      </c>
      <c r="T38" s="56">
        <f>'т.4000 выгрузка'!T41</f>
        <v>0</v>
      </c>
      <c r="U38" s="56">
        <f>'т.4000 выгрузка'!U41</f>
        <v>0</v>
      </c>
      <c r="V38" s="56">
        <f>'т.4000 выгрузка'!V41</f>
        <v>0</v>
      </c>
      <c r="W38" s="56">
        <f>'т.4000 выгрузка'!W41</f>
        <v>0</v>
      </c>
      <c r="X38" s="56">
        <f>'т.4000 выгрузка'!X41</f>
        <v>0</v>
      </c>
      <c r="Y38" s="56">
        <f>'т.4000 выгрузка'!Y41</f>
        <v>0</v>
      </c>
      <c r="Z38" s="56">
        <f>'т.4000 выгрузка'!Z41</f>
        <v>0</v>
      </c>
      <c r="AA38" s="56">
        <f>'т.4000 выгрузка'!AA41</f>
        <v>0</v>
      </c>
      <c r="AB38" s="79">
        <f>'т.4000 выгрузка'!AB41</f>
        <v>0</v>
      </c>
      <c r="AC38" s="80">
        <f>'т.4001 выгрузка'!C41</f>
        <v>0</v>
      </c>
      <c r="AD38" s="68">
        <f>'т.4001 выгрузка'!D41</f>
        <v>0</v>
      </c>
      <c r="AE38" s="68">
        <f>'т.4001 выгрузка'!E41</f>
        <v>0</v>
      </c>
      <c r="AF38" s="68">
        <f>'т.4001 выгрузка'!F41</f>
        <v>0</v>
      </c>
      <c r="AG38" s="68">
        <f>'т.4001 выгрузка'!G41</f>
        <v>0</v>
      </c>
      <c r="AH38" s="81">
        <f>'т.4001 выгрузка'!H41</f>
        <v>0</v>
      </c>
      <c r="AI38" s="71">
        <f t="shared" si="0"/>
        <v>0</v>
      </c>
      <c r="AJ38" s="70">
        <f t="shared" si="1"/>
        <v>0</v>
      </c>
      <c r="AK38" s="70">
        <f t="shared" si="4"/>
        <v>0</v>
      </c>
      <c r="AL38" s="70">
        <f t="shared" si="5"/>
        <v>0</v>
      </c>
      <c r="AM38" s="70">
        <f t="shared" si="2"/>
        <v>0</v>
      </c>
      <c r="AN38" s="70">
        <f t="shared" si="3"/>
        <v>0</v>
      </c>
      <c r="AO38" s="133">
        <f t="shared" si="6"/>
        <v>0</v>
      </c>
      <c r="AP38" s="133">
        <f t="shared" si="7"/>
        <v>0</v>
      </c>
      <c r="AQ38" s="133">
        <f t="shared" si="8"/>
        <v>0</v>
      </c>
      <c r="AR38" s="133">
        <f t="shared" si="9"/>
        <v>0</v>
      </c>
      <c r="AS38" s="133">
        <f t="shared" si="10"/>
        <v>0</v>
      </c>
      <c r="AT38" s="133">
        <f t="shared" si="11"/>
        <v>0</v>
      </c>
    </row>
    <row r="39" spans="1:46">
      <c r="A39" s="53" t="s">
        <v>1009</v>
      </c>
      <c r="B39" s="55" t="s">
        <v>1008</v>
      </c>
      <c r="C39" s="56">
        <f>'т.4000 выгрузка'!C42</f>
        <v>0</v>
      </c>
      <c r="D39" s="56">
        <f>'т.4000 выгрузка'!D42</f>
        <v>0</v>
      </c>
      <c r="E39" s="56">
        <f>'т.4000 выгрузка'!E42</f>
        <v>0</v>
      </c>
      <c r="F39" s="56">
        <f>'т.4000 выгрузка'!F42</f>
        <v>0</v>
      </c>
      <c r="G39" s="56">
        <f>'т.4000 выгрузка'!G42</f>
        <v>0</v>
      </c>
      <c r="H39" s="56">
        <f>'т.4000 выгрузка'!H42</f>
        <v>0</v>
      </c>
      <c r="I39" s="56">
        <f>'т.4000 выгрузка'!I42</f>
        <v>0</v>
      </c>
      <c r="J39" s="56">
        <f>'т.4000 выгрузка'!J42</f>
        <v>0</v>
      </c>
      <c r="K39" s="56">
        <f>'т.4000 выгрузка'!K42</f>
        <v>0</v>
      </c>
      <c r="L39" s="56">
        <f>'т.4000 выгрузка'!L42</f>
        <v>0</v>
      </c>
      <c r="M39" s="56">
        <f>'т.4000 выгрузка'!M42</f>
        <v>0</v>
      </c>
      <c r="N39" s="56">
        <f>'т.4000 выгрузка'!N42</f>
        <v>0</v>
      </c>
      <c r="O39" s="56">
        <f>'т.4000 выгрузка'!O42</f>
        <v>0</v>
      </c>
      <c r="P39" s="56">
        <f>'т.4000 выгрузка'!P42</f>
        <v>0</v>
      </c>
      <c r="Q39" s="56">
        <f>'т.4000 выгрузка'!Q42</f>
        <v>0</v>
      </c>
      <c r="R39" s="56">
        <f>'т.4000 выгрузка'!R42</f>
        <v>0</v>
      </c>
      <c r="S39" s="56">
        <f>'т.4000 выгрузка'!S42</f>
        <v>0</v>
      </c>
      <c r="T39" s="56">
        <f>'т.4000 выгрузка'!T42</f>
        <v>0</v>
      </c>
      <c r="U39" s="56">
        <f>'т.4000 выгрузка'!U42</f>
        <v>0</v>
      </c>
      <c r="V39" s="56">
        <f>'т.4000 выгрузка'!V42</f>
        <v>0</v>
      </c>
      <c r="W39" s="56">
        <f>'т.4000 выгрузка'!W42</f>
        <v>0</v>
      </c>
      <c r="X39" s="56">
        <f>'т.4000 выгрузка'!X42</f>
        <v>0</v>
      </c>
      <c r="Y39" s="56">
        <f>'т.4000 выгрузка'!Y42</f>
        <v>0</v>
      </c>
      <c r="Z39" s="56">
        <f>'т.4000 выгрузка'!Z42</f>
        <v>0</v>
      </c>
      <c r="AA39" s="56">
        <f>'т.4000 выгрузка'!AA42</f>
        <v>0</v>
      </c>
      <c r="AB39" s="79">
        <f>'т.4000 выгрузка'!AB42</f>
        <v>0</v>
      </c>
      <c r="AC39" s="80">
        <f>'т.4001 выгрузка'!C42</f>
        <v>0</v>
      </c>
      <c r="AD39" s="68">
        <f>'т.4001 выгрузка'!D42</f>
        <v>0</v>
      </c>
      <c r="AE39" s="68">
        <f>'т.4001 выгрузка'!E42</f>
        <v>0</v>
      </c>
      <c r="AF39" s="68">
        <f>'т.4001 выгрузка'!F42</f>
        <v>0</v>
      </c>
      <c r="AG39" s="68">
        <f>'т.4001 выгрузка'!G42</f>
        <v>0</v>
      </c>
      <c r="AH39" s="81">
        <f>'т.4001 выгрузка'!H42</f>
        <v>0</v>
      </c>
      <c r="AI39" s="71">
        <f t="shared" si="0"/>
        <v>0</v>
      </c>
      <c r="AJ39" s="70">
        <f t="shared" si="1"/>
        <v>0</v>
      </c>
      <c r="AK39" s="70">
        <f t="shared" si="4"/>
        <v>0</v>
      </c>
      <c r="AL39" s="70">
        <f t="shared" si="5"/>
        <v>0</v>
      </c>
      <c r="AM39" s="70">
        <f t="shared" si="2"/>
        <v>0</v>
      </c>
      <c r="AN39" s="70">
        <f t="shared" si="3"/>
        <v>0</v>
      </c>
      <c r="AO39" s="133">
        <f t="shared" si="6"/>
        <v>0</v>
      </c>
      <c r="AP39" s="133">
        <f t="shared" si="7"/>
        <v>0</v>
      </c>
      <c r="AQ39" s="133">
        <f t="shared" si="8"/>
        <v>0</v>
      </c>
      <c r="AR39" s="133">
        <f t="shared" si="9"/>
        <v>0</v>
      </c>
      <c r="AS39" s="133">
        <f t="shared" si="10"/>
        <v>0</v>
      </c>
      <c r="AT39" s="133">
        <f t="shared" si="11"/>
        <v>0</v>
      </c>
    </row>
    <row r="40" spans="1:46">
      <c r="A40" s="53" t="s">
        <v>1007</v>
      </c>
      <c r="B40" s="55" t="s">
        <v>1006</v>
      </c>
      <c r="C40" s="56">
        <f>'т.4000 выгрузка'!C43</f>
        <v>0</v>
      </c>
      <c r="D40" s="56">
        <f>'т.4000 выгрузка'!D43</f>
        <v>0</v>
      </c>
      <c r="E40" s="56">
        <f>'т.4000 выгрузка'!E43</f>
        <v>0</v>
      </c>
      <c r="F40" s="56">
        <f>'т.4000 выгрузка'!F43</f>
        <v>0</v>
      </c>
      <c r="G40" s="56">
        <f>'т.4000 выгрузка'!G43</f>
        <v>0</v>
      </c>
      <c r="H40" s="56">
        <f>'т.4000 выгрузка'!H43</f>
        <v>0</v>
      </c>
      <c r="I40" s="56">
        <f>'т.4000 выгрузка'!I43</f>
        <v>0</v>
      </c>
      <c r="J40" s="56">
        <f>'т.4000 выгрузка'!J43</f>
        <v>0</v>
      </c>
      <c r="K40" s="56">
        <f>'т.4000 выгрузка'!K43</f>
        <v>0</v>
      </c>
      <c r="L40" s="56">
        <f>'т.4000 выгрузка'!L43</f>
        <v>0</v>
      </c>
      <c r="M40" s="56">
        <f>'т.4000 выгрузка'!M43</f>
        <v>0</v>
      </c>
      <c r="N40" s="56">
        <f>'т.4000 выгрузка'!N43</f>
        <v>0</v>
      </c>
      <c r="O40" s="56">
        <f>'т.4000 выгрузка'!O43</f>
        <v>0</v>
      </c>
      <c r="P40" s="56">
        <f>'т.4000 выгрузка'!P43</f>
        <v>0</v>
      </c>
      <c r="Q40" s="56">
        <f>'т.4000 выгрузка'!Q43</f>
        <v>0</v>
      </c>
      <c r="R40" s="56">
        <f>'т.4000 выгрузка'!R43</f>
        <v>0</v>
      </c>
      <c r="S40" s="56">
        <f>'т.4000 выгрузка'!S43</f>
        <v>0</v>
      </c>
      <c r="T40" s="56">
        <f>'т.4000 выгрузка'!T43</f>
        <v>0</v>
      </c>
      <c r="U40" s="56">
        <f>'т.4000 выгрузка'!U43</f>
        <v>0</v>
      </c>
      <c r="V40" s="56">
        <f>'т.4000 выгрузка'!V43</f>
        <v>0</v>
      </c>
      <c r="W40" s="56">
        <f>'т.4000 выгрузка'!W43</f>
        <v>0</v>
      </c>
      <c r="X40" s="56">
        <f>'т.4000 выгрузка'!X43</f>
        <v>0</v>
      </c>
      <c r="Y40" s="56">
        <f>'т.4000 выгрузка'!Y43</f>
        <v>0</v>
      </c>
      <c r="Z40" s="56">
        <f>'т.4000 выгрузка'!Z43</f>
        <v>0</v>
      </c>
      <c r="AA40" s="56">
        <f>'т.4000 выгрузка'!AA43</f>
        <v>0</v>
      </c>
      <c r="AB40" s="79">
        <f>'т.4000 выгрузка'!AB43</f>
        <v>0</v>
      </c>
      <c r="AC40" s="80">
        <f>'т.4001 выгрузка'!C43</f>
        <v>0</v>
      </c>
      <c r="AD40" s="68">
        <f>'т.4001 выгрузка'!D43</f>
        <v>0</v>
      </c>
      <c r="AE40" s="68">
        <f>'т.4001 выгрузка'!E43</f>
        <v>0</v>
      </c>
      <c r="AF40" s="68">
        <f>'т.4001 выгрузка'!F43</f>
        <v>0</v>
      </c>
      <c r="AG40" s="68">
        <f>'т.4001 выгрузка'!G43</f>
        <v>0</v>
      </c>
      <c r="AH40" s="81">
        <f>'т.4001 выгрузка'!H43</f>
        <v>0</v>
      </c>
      <c r="AI40" s="71">
        <f t="shared" si="0"/>
        <v>0</v>
      </c>
      <c r="AJ40" s="70">
        <f t="shared" si="1"/>
        <v>0</v>
      </c>
      <c r="AK40" s="70">
        <f t="shared" si="4"/>
        <v>0</v>
      </c>
      <c r="AL40" s="70">
        <f t="shared" si="5"/>
        <v>0</v>
      </c>
      <c r="AM40" s="70">
        <f t="shared" si="2"/>
        <v>0</v>
      </c>
      <c r="AN40" s="70">
        <f t="shared" si="3"/>
        <v>0</v>
      </c>
      <c r="AO40" s="133">
        <f t="shared" si="6"/>
        <v>0</v>
      </c>
      <c r="AP40" s="133">
        <f t="shared" si="7"/>
        <v>0</v>
      </c>
      <c r="AQ40" s="133">
        <f t="shared" si="8"/>
        <v>0</v>
      </c>
      <c r="AR40" s="133">
        <f t="shared" si="9"/>
        <v>0</v>
      </c>
      <c r="AS40" s="133">
        <f t="shared" si="10"/>
        <v>0</v>
      </c>
      <c r="AT40" s="133">
        <f t="shared" si="11"/>
        <v>0</v>
      </c>
    </row>
    <row r="41" spans="1:46">
      <c r="A41" s="96" t="s">
        <v>1122</v>
      </c>
      <c r="B41" s="97"/>
      <c r="C41" s="98">
        <f>C9-C10-C11-C16-C22-C29-C30-C36-C37-C38-C39-C40</f>
        <v>0</v>
      </c>
      <c r="D41" s="98">
        <f t="shared" ref="D41:AH41" si="12">D9-D10-D11-D16-D22-D29-D30-D36-D37-D38-D39-D40</f>
        <v>0</v>
      </c>
      <c r="E41" s="98">
        <f t="shared" si="12"/>
        <v>0</v>
      </c>
      <c r="F41" s="98">
        <f t="shared" si="12"/>
        <v>0</v>
      </c>
      <c r="G41" s="98">
        <f t="shared" si="12"/>
        <v>0</v>
      </c>
      <c r="H41" s="98">
        <f t="shared" si="12"/>
        <v>0</v>
      </c>
      <c r="I41" s="98">
        <f t="shared" si="12"/>
        <v>0</v>
      </c>
      <c r="J41" s="98">
        <f t="shared" si="12"/>
        <v>0</v>
      </c>
      <c r="K41" s="98">
        <f t="shared" si="12"/>
        <v>0</v>
      </c>
      <c r="L41" s="98">
        <f t="shared" si="12"/>
        <v>0</v>
      </c>
      <c r="M41" s="98">
        <f t="shared" si="12"/>
        <v>0</v>
      </c>
      <c r="N41" s="98">
        <f t="shared" si="12"/>
        <v>0</v>
      </c>
      <c r="O41" s="98">
        <f t="shared" si="12"/>
        <v>0</v>
      </c>
      <c r="P41" s="98">
        <f t="shared" si="12"/>
        <v>0</v>
      </c>
      <c r="Q41" s="98">
        <f t="shared" si="12"/>
        <v>0</v>
      </c>
      <c r="R41" s="98">
        <f t="shared" si="12"/>
        <v>0</v>
      </c>
      <c r="S41" s="98">
        <f t="shared" si="12"/>
        <v>0</v>
      </c>
      <c r="T41" s="98">
        <f t="shared" si="12"/>
        <v>0</v>
      </c>
      <c r="U41" s="98">
        <f t="shared" si="12"/>
        <v>0</v>
      </c>
      <c r="V41" s="98">
        <f t="shared" si="12"/>
        <v>0</v>
      </c>
      <c r="W41" s="98">
        <f t="shared" si="12"/>
        <v>0</v>
      </c>
      <c r="X41" s="98">
        <f t="shared" si="12"/>
        <v>0</v>
      </c>
      <c r="Y41" s="98">
        <f t="shared" si="12"/>
        <v>0</v>
      </c>
      <c r="Z41" s="98">
        <f t="shared" si="12"/>
        <v>0</v>
      </c>
      <c r="AA41" s="98">
        <f t="shared" si="12"/>
        <v>0</v>
      </c>
      <c r="AB41" s="98">
        <f t="shared" si="12"/>
        <v>0</v>
      </c>
      <c r="AC41" s="98">
        <f t="shared" si="12"/>
        <v>0</v>
      </c>
      <c r="AD41" s="98">
        <f t="shared" si="12"/>
        <v>0</v>
      </c>
      <c r="AE41" s="98">
        <f t="shared" si="12"/>
        <v>0</v>
      </c>
      <c r="AF41" s="98">
        <f t="shared" si="12"/>
        <v>0</v>
      </c>
      <c r="AG41" s="98">
        <f t="shared" si="12"/>
        <v>0</v>
      </c>
      <c r="AH41" s="98">
        <f t="shared" si="12"/>
        <v>0</v>
      </c>
      <c r="AI41" s="71">
        <f t="shared" ref="AI41" si="13">C41-D41-F41-AC41</f>
        <v>0</v>
      </c>
      <c r="AJ41" s="70">
        <f t="shared" ref="AJ41" si="14">G41-H41-J41-AD41</f>
        <v>0</v>
      </c>
      <c r="AK41" s="70">
        <f t="shared" ref="AK41" si="15">K41-L41-N41-AE41</f>
        <v>0</v>
      </c>
      <c r="AL41" s="70">
        <f t="shared" ref="AL41" si="16">O41-P41-R41-AF41</f>
        <v>0</v>
      </c>
      <c r="AM41" s="70">
        <f t="shared" ref="AM41" si="17">S41-T41-V41-AG41</f>
        <v>0</v>
      </c>
      <c r="AN41" s="70">
        <f t="shared" ref="AN41" si="18">W41-X41-Z41-AH41</f>
        <v>0</v>
      </c>
      <c r="AO41" s="133">
        <f t="shared" si="6"/>
        <v>0</v>
      </c>
      <c r="AP41" s="133">
        <f t="shared" si="7"/>
        <v>0</v>
      </c>
      <c r="AQ41" s="133">
        <f t="shared" si="8"/>
        <v>0</v>
      </c>
      <c r="AR41" s="133">
        <f t="shared" si="9"/>
        <v>0</v>
      </c>
      <c r="AS41" s="133">
        <f t="shared" si="10"/>
        <v>0</v>
      </c>
      <c r="AT41" s="133">
        <f t="shared" si="11"/>
        <v>0</v>
      </c>
    </row>
    <row r="42" spans="1:46">
      <c r="A42" s="53" t="s">
        <v>1005</v>
      </c>
      <c r="B42" s="55" t="s">
        <v>1004</v>
      </c>
      <c r="C42" s="56">
        <f>'т.4000 выгрузка'!C44</f>
        <v>0</v>
      </c>
      <c r="D42" s="56">
        <f>'т.4000 выгрузка'!D44</f>
        <v>0</v>
      </c>
      <c r="E42" s="56">
        <f>'т.4000 выгрузка'!E44</f>
        <v>0</v>
      </c>
      <c r="F42" s="56">
        <f>'т.4000 выгрузка'!F44</f>
        <v>0</v>
      </c>
      <c r="G42" s="56">
        <f>'т.4000 выгрузка'!G44</f>
        <v>0</v>
      </c>
      <c r="H42" s="56">
        <f>'т.4000 выгрузка'!H44</f>
        <v>0</v>
      </c>
      <c r="I42" s="56">
        <f>'т.4000 выгрузка'!I44</f>
        <v>0</v>
      </c>
      <c r="J42" s="56">
        <f>'т.4000 выгрузка'!J44</f>
        <v>0</v>
      </c>
      <c r="K42" s="56">
        <f>'т.4000 выгрузка'!K44</f>
        <v>0</v>
      </c>
      <c r="L42" s="56">
        <f>'т.4000 выгрузка'!L44</f>
        <v>0</v>
      </c>
      <c r="M42" s="56">
        <f>'т.4000 выгрузка'!M44</f>
        <v>0</v>
      </c>
      <c r="N42" s="56">
        <f>'т.4000 выгрузка'!N44</f>
        <v>0</v>
      </c>
      <c r="O42" s="56">
        <f>'т.4000 выгрузка'!O44</f>
        <v>0</v>
      </c>
      <c r="P42" s="56">
        <f>'т.4000 выгрузка'!P44</f>
        <v>0</v>
      </c>
      <c r="Q42" s="56">
        <f>'т.4000 выгрузка'!Q44</f>
        <v>0</v>
      </c>
      <c r="R42" s="56">
        <f>'т.4000 выгрузка'!R44</f>
        <v>0</v>
      </c>
      <c r="S42" s="56">
        <f>'т.4000 выгрузка'!S44</f>
        <v>0</v>
      </c>
      <c r="T42" s="56">
        <f>'т.4000 выгрузка'!T44</f>
        <v>0</v>
      </c>
      <c r="U42" s="56">
        <f>'т.4000 выгрузка'!U44</f>
        <v>0</v>
      </c>
      <c r="V42" s="56">
        <f>'т.4000 выгрузка'!V44</f>
        <v>0</v>
      </c>
      <c r="W42" s="56">
        <f>'т.4000 выгрузка'!W44</f>
        <v>0</v>
      </c>
      <c r="X42" s="56">
        <f>'т.4000 выгрузка'!X44</f>
        <v>0</v>
      </c>
      <c r="Y42" s="56">
        <f>'т.4000 выгрузка'!Y44</f>
        <v>0</v>
      </c>
      <c r="Z42" s="56">
        <f>'т.4000 выгрузка'!Z44</f>
        <v>0</v>
      </c>
      <c r="AA42" s="56">
        <f>'т.4000 выгрузка'!AA44</f>
        <v>0</v>
      </c>
      <c r="AB42" s="79">
        <f>'т.4000 выгрузка'!AB44</f>
        <v>0</v>
      </c>
      <c r="AC42" s="80">
        <f>'т.4001 выгрузка'!C44</f>
        <v>0</v>
      </c>
      <c r="AD42" s="68">
        <f>'т.4001 выгрузка'!D44</f>
        <v>0</v>
      </c>
      <c r="AE42" s="68">
        <f>'т.4001 выгрузка'!E44</f>
        <v>0</v>
      </c>
      <c r="AF42" s="68">
        <f>'т.4001 выгрузка'!F44</f>
        <v>0</v>
      </c>
      <c r="AG42" s="68">
        <f>'т.4001 выгрузка'!G44</f>
        <v>0</v>
      </c>
      <c r="AH42" s="81">
        <f>'т.4001 выгрузка'!H44</f>
        <v>0</v>
      </c>
      <c r="AI42" s="71">
        <f t="shared" si="0"/>
        <v>0</v>
      </c>
      <c r="AJ42" s="70">
        <f t="shared" si="1"/>
        <v>0</v>
      </c>
      <c r="AK42" s="70">
        <f t="shared" si="4"/>
        <v>0</v>
      </c>
      <c r="AL42" s="70">
        <f t="shared" si="5"/>
        <v>0</v>
      </c>
      <c r="AM42" s="70">
        <f t="shared" si="2"/>
        <v>0</v>
      </c>
      <c r="AN42" s="70">
        <f t="shared" si="3"/>
        <v>0</v>
      </c>
      <c r="AO42" s="133">
        <f t="shared" si="6"/>
        <v>0</v>
      </c>
      <c r="AP42" s="133">
        <f t="shared" si="7"/>
        <v>0</v>
      </c>
      <c r="AQ42" s="133">
        <f t="shared" si="8"/>
        <v>0</v>
      </c>
      <c r="AR42" s="133">
        <f t="shared" si="9"/>
        <v>0</v>
      </c>
      <c r="AS42" s="133">
        <f t="shared" si="10"/>
        <v>0</v>
      </c>
      <c r="AT42" s="133">
        <f t="shared" si="11"/>
        <v>0</v>
      </c>
    </row>
    <row r="43" spans="1:46">
      <c r="A43" s="53" t="s">
        <v>1003</v>
      </c>
      <c r="B43" s="55" t="s">
        <v>56</v>
      </c>
      <c r="C43" s="56">
        <f>'т.4000 выгрузка'!C45</f>
        <v>0</v>
      </c>
      <c r="D43" s="56">
        <f>'т.4000 выгрузка'!D45</f>
        <v>0</v>
      </c>
      <c r="E43" s="56">
        <f>'т.4000 выгрузка'!E45</f>
        <v>0</v>
      </c>
      <c r="F43" s="56">
        <f>'т.4000 выгрузка'!F45</f>
        <v>0</v>
      </c>
      <c r="G43" s="56">
        <f>'т.4000 выгрузка'!G45</f>
        <v>0</v>
      </c>
      <c r="H43" s="56">
        <f>'т.4000 выгрузка'!H45</f>
        <v>0</v>
      </c>
      <c r="I43" s="56">
        <f>'т.4000 выгрузка'!I45</f>
        <v>0</v>
      </c>
      <c r="J43" s="56">
        <f>'т.4000 выгрузка'!J45</f>
        <v>0</v>
      </c>
      <c r="K43" s="56">
        <f>'т.4000 выгрузка'!K45</f>
        <v>0</v>
      </c>
      <c r="L43" s="56">
        <f>'т.4000 выгрузка'!L45</f>
        <v>0</v>
      </c>
      <c r="M43" s="56">
        <f>'т.4000 выгрузка'!M45</f>
        <v>0</v>
      </c>
      <c r="N43" s="56">
        <f>'т.4000 выгрузка'!N45</f>
        <v>0</v>
      </c>
      <c r="O43" s="56">
        <f>'т.4000 выгрузка'!O45</f>
        <v>0</v>
      </c>
      <c r="P43" s="56">
        <f>'т.4000 выгрузка'!P45</f>
        <v>0</v>
      </c>
      <c r="Q43" s="56">
        <f>'т.4000 выгрузка'!Q45</f>
        <v>0</v>
      </c>
      <c r="R43" s="56">
        <f>'т.4000 выгрузка'!R45</f>
        <v>0</v>
      </c>
      <c r="S43" s="56">
        <f>'т.4000 выгрузка'!S45</f>
        <v>0</v>
      </c>
      <c r="T43" s="56">
        <f>'т.4000 выгрузка'!T45</f>
        <v>0</v>
      </c>
      <c r="U43" s="56">
        <f>'т.4000 выгрузка'!U45</f>
        <v>0</v>
      </c>
      <c r="V43" s="56">
        <f>'т.4000 выгрузка'!V45</f>
        <v>0</v>
      </c>
      <c r="W43" s="56">
        <f>'т.4000 выгрузка'!W45</f>
        <v>0</v>
      </c>
      <c r="X43" s="56">
        <f>'т.4000 выгрузка'!X45</f>
        <v>0</v>
      </c>
      <c r="Y43" s="56">
        <f>'т.4000 выгрузка'!Y45</f>
        <v>0</v>
      </c>
      <c r="Z43" s="56">
        <f>'т.4000 выгрузка'!Z45</f>
        <v>0</v>
      </c>
      <c r="AA43" s="56">
        <f>'т.4000 выгрузка'!AA45</f>
        <v>0</v>
      </c>
      <c r="AB43" s="79">
        <f>'т.4000 выгрузка'!AB45</f>
        <v>0</v>
      </c>
      <c r="AC43" s="80">
        <f>'т.4001 выгрузка'!C45</f>
        <v>0</v>
      </c>
      <c r="AD43" s="68">
        <f>'т.4001 выгрузка'!D45</f>
        <v>0</v>
      </c>
      <c r="AE43" s="68">
        <f>'т.4001 выгрузка'!E45</f>
        <v>0</v>
      </c>
      <c r="AF43" s="68">
        <f>'т.4001 выгрузка'!F45</f>
        <v>0</v>
      </c>
      <c r="AG43" s="68">
        <f>'т.4001 выгрузка'!G45</f>
        <v>0</v>
      </c>
      <c r="AH43" s="81">
        <f>'т.4001 выгрузка'!H45</f>
        <v>0</v>
      </c>
      <c r="AI43" s="71">
        <f t="shared" si="0"/>
        <v>0</v>
      </c>
      <c r="AJ43" s="70">
        <f t="shared" si="1"/>
        <v>0</v>
      </c>
      <c r="AK43" s="70">
        <f t="shared" si="4"/>
        <v>0</v>
      </c>
      <c r="AL43" s="70">
        <f t="shared" si="5"/>
        <v>0</v>
      </c>
      <c r="AM43" s="70">
        <f t="shared" si="2"/>
        <v>0</v>
      </c>
      <c r="AN43" s="70">
        <f t="shared" si="3"/>
        <v>0</v>
      </c>
      <c r="AO43" s="133">
        <f t="shared" si="6"/>
        <v>0</v>
      </c>
      <c r="AP43" s="133">
        <f t="shared" si="7"/>
        <v>0</v>
      </c>
      <c r="AQ43" s="133">
        <f t="shared" si="8"/>
        <v>0</v>
      </c>
      <c r="AR43" s="133">
        <f t="shared" si="9"/>
        <v>0</v>
      </c>
      <c r="AS43" s="133">
        <f t="shared" si="10"/>
        <v>0</v>
      </c>
      <c r="AT43" s="133">
        <f t="shared" si="11"/>
        <v>0</v>
      </c>
    </row>
    <row r="44" spans="1:46">
      <c r="A44" s="53" t="s">
        <v>1002</v>
      </c>
      <c r="B44" s="55" t="s">
        <v>1001</v>
      </c>
      <c r="C44" s="56">
        <f>'т.4000 выгрузка'!C46</f>
        <v>0</v>
      </c>
      <c r="D44" s="56">
        <f>'т.4000 выгрузка'!D46</f>
        <v>0</v>
      </c>
      <c r="E44" s="56">
        <f>'т.4000 выгрузка'!E46</f>
        <v>0</v>
      </c>
      <c r="F44" s="56">
        <f>'т.4000 выгрузка'!F46</f>
        <v>0</v>
      </c>
      <c r="G44" s="56">
        <f>'т.4000 выгрузка'!G46</f>
        <v>0</v>
      </c>
      <c r="H44" s="56">
        <f>'т.4000 выгрузка'!H46</f>
        <v>0</v>
      </c>
      <c r="I44" s="56">
        <f>'т.4000 выгрузка'!I46</f>
        <v>0</v>
      </c>
      <c r="J44" s="56">
        <f>'т.4000 выгрузка'!J46</f>
        <v>0</v>
      </c>
      <c r="K44" s="56">
        <f>'т.4000 выгрузка'!K46</f>
        <v>0</v>
      </c>
      <c r="L44" s="56">
        <f>'т.4000 выгрузка'!L46</f>
        <v>0</v>
      </c>
      <c r="M44" s="56">
        <f>'т.4000 выгрузка'!M46</f>
        <v>0</v>
      </c>
      <c r="N44" s="56">
        <f>'т.4000 выгрузка'!N46</f>
        <v>0</v>
      </c>
      <c r="O44" s="56">
        <f>'т.4000 выгрузка'!O46</f>
        <v>0</v>
      </c>
      <c r="P44" s="56">
        <f>'т.4000 выгрузка'!P46</f>
        <v>0</v>
      </c>
      <c r="Q44" s="56">
        <f>'т.4000 выгрузка'!Q46</f>
        <v>0</v>
      </c>
      <c r="R44" s="56">
        <f>'т.4000 выгрузка'!R46</f>
        <v>0</v>
      </c>
      <c r="S44" s="56">
        <f>'т.4000 выгрузка'!S46</f>
        <v>0</v>
      </c>
      <c r="T44" s="56">
        <f>'т.4000 выгрузка'!T46</f>
        <v>0</v>
      </c>
      <c r="U44" s="56">
        <f>'т.4000 выгрузка'!U46</f>
        <v>0</v>
      </c>
      <c r="V44" s="56">
        <f>'т.4000 выгрузка'!V46</f>
        <v>0</v>
      </c>
      <c r="W44" s="56">
        <f>'т.4000 выгрузка'!W46</f>
        <v>0</v>
      </c>
      <c r="X44" s="56">
        <f>'т.4000 выгрузка'!X46</f>
        <v>0</v>
      </c>
      <c r="Y44" s="56">
        <f>'т.4000 выгрузка'!Y46</f>
        <v>0</v>
      </c>
      <c r="Z44" s="56">
        <f>'т.4000 выгрузка'!Z46</f>
        <v>0</v>
      </c>
      <c r="AA44" s="56">
        <f>'т.4000 выгрузка'!AA46</f>
        <v>0</v>
      </c>
      <c r="AB44" s="79">
        <f>'т.4000 выгрузка'!AB46</f>
        <v>0</v>
      </c>
      <c r="AC44" s="80">
        <f>'т.4001 выгрузка'!C46</f>
        <v>0</v>
      </c>
      <c r="AD44" s="68">
        <f>'т.4001 выгрузка'!D46</f>
        <v>0</v>
      </c>
      <c r="AE44" s="68">
        <f>'т.4001 выгрузка'!E46</f>
        <v>0</v>
      </c>
      <c r="AF44" s="68">
        <f>'т.4001 выгрузка'!F46</f>
        <v>0</v>
      </c>
      <c r="AG44" s="68">
        <f>'т.4001 выгрузка'!G46</f>
        <v>0</v>
      </c>
      <c r="AH44" s="81">
        <f>'т.4001 выгрузка'!H46</f>
        <v>0</v>
      </c>
      <c r="AI44" s="71">
        <f t="shared" si="0"/>
        <v>0</v>
      </c>
      <c r="AJ44" s="70">
        <f t="shared" si="1"/>
        <v>0</v>
      </c>
      <c r="AK44" s="70">
        <f t="shared" si="4"/>
        <v>0</v>
      </c>
      <c r="AL44" s="70">
        <f t="shared" si="5"/>
        <v>0</v>
      </c>
      <c r="AM44" s="70">
        <f t="shared" si="2"/>
        <v>0</v>
      </c>
      <c r="AN44" s="70">
        <f t="shared" si="3"/>
        <v>0</v>
      </c>
      <c r="AO44" s="133">
        <f t="shared" si="6"/>
        <v>0</v>
      </c>
      <c r="AP44" s="133">
        <f t="shared" si="7"/>
        <v>0</v>
      </c>
      <c r="AQ44" s="133">
        <f t="shared" si="8"/>
        <v>0</v>
      </c>
      <c r="AR44" s="133">
        <f t="shared" si="9"/>
        <v>0</v>
      </c>
      <c r="AS44" s="133">
        <f t="shared" si="10"/>
        <v>0</v>
      </c>
      <c r="AT44" s="133">
        <f t="shared" si="11"/>
        <v>0</v>
      </c>
    </row>
    <row r="45" spans="1:46">
      <c r="A45" s="53" t="s">
        <v>1000</v>
      </c>
      <c r="B45" s="55" t="s">
        <v>117</v>
      </c>
      <c r="C45" s="56">
        <f>'т.4000 выгрузка'!C47</f>
        <v>0</v>
      </c>
      <c r="D45" s="56">
        <f>'т.4000 выгрузка'!D47</f>
        <v>0</v>
      </c>
      <c r="E45" s="56">
        <f>'т.4000 выгрузка'!E47</f>
        <v>0</v>
      </c>
      <c r="F45" s="56">
        <f>'т.4000 выгрузка'!F47</f>
        <v>0</v>
      </c>
      <c r="G45" s="56">
        <f>'т.4000 выгрузка'!G47</f>
        <v>0</v>
      </c>
      <c r="H45" s="56">
        <f>'т.4000 выгрузка'!H47</f>
        <v>0</v>
      </c>
      <c r="I45" s="56">
        <f>'т.4000 выгрузка'!I47</f>
        <v>0</v>
      </c>
      <c r="J45" s="56">
        <f>'т.4000 выгрузка'!J47</f>
        <v>0</v>
      </c>
      <c r="K45" s="56">
        <f>'т.4000 выгрузка'!K47</f>
        <v>0</v>
      </c>
      <c r="L45" s="56">
        <f>'т.4000 выгрузка'!L47</f>
        <v>0</v>
      </c>
      <c r="M45" s="56">
        <f>'т.4000 выгрузка'!M47</f>
        <v>0</v>
      </c>
      <c r="N45" s="56">
        <f>'т.4000 выгрузка'!N47</f>
        <v>0</v>
      </c>
      <c r="O45" s="56">
        <f>'т.4000 выгрузка'!O47</f>
        <v>0</v>
      </c>
      <c r="P45" s="56">
        <f>'т.4000 выгрузка'!P47</f>
        <v>0</v>
      </c>
      <c r="Q45" s="56">
        <f>'т.4000 выгрузка'!Q47</f>
        <v>0</v>
      </c>
      <c r="R45" s="56">
        <f>'т.4000 выгрузка'!R47</f>
        <v>0</v>
      </c>
      <c r="S45" s="56">
        <f>'т.4000 выгрузка'!S47</f>
        <v>0</v>
      </c>
      <c r="T45" s="56">
        <f>'т.4000 выгрузка'!T47</f>
        <v>0</v>
      </c>
      <c r="U45" s="56">
        <f>'т.4000 выгрузка'!U47</f>
        <v>0</v>
      </c>
      <c r="V45" s="56">
        <f>'т.4000 выгрузка'!V47</f>
        <v>0</v>
      </c>
      <c r="W45" s="56">
        <f>'т.4000 выгрузка'!W47</f>
        <v>0</v>
      </c>
      <c r="X45" s="56">
        <f>'т.4000 выгрузка'!X47</f>
        <v>0</v>
      </c>
      <c r="Y45" s="56">
        <f>'т.4000 выгрузка'!Y47</f>
        <v>0</v>
      </c>
      <c r="Z45" s="56">
        <f>'т.4000 выгрузка'!Z47</f>
        <v>0</v>
      </c>
      <c r="AA45" s="56">
        <f>'т.4000 выгрузка'!AA47</f>
        <v>0</v>
      </c>
      <c r="AB45" s="79">
        <f>'т.4000 выгрузка'!AB47</f>
        <v>0</v>
      </c>
      <c r="AC45" s="80">
        <f>'т.4001 выгрузка'!C47</f>
        <v>0</v>
      </c>
      <c r="AD45" s="68">
        <f>'т.4001 выгрузка'!D47</f>
        <v>0</v>
      </c>
      <c r="AE45" s="68">
        <f>'т.4001 выгрузка'!E47</f>
        <v>0</v>
      </c>
      <c r="AF45" s="68">
        <f>'т.4001 выгрузка'!F47</f>
        <v>0</v>
      </c>
      <c r="AG45" s="68">
        <f>'т.4001 выгрузка'!G47</f>
        <v>0</v>
      </c>
      <c r="AH45" s="81">
        <f>'т.4001 выгрузка'!H47</f>
        <v>0</v>
      </c>
      <c r="AI45" s="71">
        <f t="shared" si="0"/>
        <v>0</v>
      </c>
      <c r="AJ45" s="70">
        <f t="shared" si="1"/>
        <v>0</v>
      </c>
      <c r="AK45" s="70">
        <f t="shared" si="4"/>
        <v>0</v>
      </c>
      <c r="AL45" s="70">
        <f t="shared" si="5"/>
        <v>0</v>
      </c>
      <c r="AM45" s="70">
        <f t="shared" si="2"/>
        <v>0</v>
      </c>
      <c r="AN45" s="70">
        <f t="shared" si="3"/>
        <v>0</v>
      </c>
      <c r="AO45" s="133">
        <f t="shared" si="6"/>
        <v>0</v>
      </c>
      <c r="AP45" s="133">
        <f t="shared" si="7"/>
        <v>0</v>
      </c>
      <c r="AQ45" s="133">
        <f t="shared" si="8"/>
        <v>0</v>
      </c>
      <c r="AR45" s="133">
        <f t="shared" si="9"/>
        <v>0</v>
      </c>
      <c r="AS45" s="133">
        <f t="shared" si="10"/>
        <v>0</v>
      </c>
      <c r="AT45" s="133">
        <f t="shared" si="11"/>
        <v>0</v>
      </c>
    </row>
    <row r="46" spans="1:46">
      <c r="A46" s="53" t="s">
        <v>999</v>
      </c>
      <c r="B46" s="55" t="s">
        <v>123</v>
      </c>
      <c r="C46" s="56">
        <f>'т.4000 выгрузка'!C48</f>
        <v>0</v>
      </c>
      <c r="D46" s="56">
        <f>'т.4000 выгрузка'!D48</f>
        <v>0</v>
      </c>
      <c r="E46" s="56">
        <f>'т.4000 выгрузка'!E48</f>
        <v>0</v>
      </c>
      <c r="F46" s="56">
        <f>'т.4000 выгрузка'!F48</f>
        <v>0</v>
      </c>
      <c r="G46" s="56">
        <f>'т.4000 выгрузка'!G48</f>
        <v>0</v>
      </c>
      <c r="H46" s="56">
        <f>'т.4000 выгрузка'!H48</f>
        <v>0</v>
      </c>
      <c r="I46" s="56">
        <f>'т.4000 выгрузка'!I48</f>
        <v>0</v>
      </c>
      <c r="J46" s="56">
        <f>'т.4000 выгрузка'!J48</f>
        <v>0</v>
      </c>
      <c r="K46" s="56">
        <f>'т.4000 выгрузка'!K48</f>
        <v>0</v>
      </c>
      <c r="L46" s="56">
        <f>'т.4000 выгрузка'!L48</f>
        <v>0</v>
      </c>
      <c r="M46" s="56">
        <f>'т.4000 выгрузка'!M48</f>
        <v>0</v>
      </c>
      <c r="N46" s="56">
        <f>'т.4000 выгрузка'!N48</f>
        <v>0</v>
      </c>
      <c r="O46" s="56">
        <f>'т.4000 выгрузка'!O48</f>
        <v>0</v>
      </c>
      <c r="P46" s="56">
        <f>'т.4000 выгрузка'!P48</f>
        <v>0</v>
      </c>
      <c r="Q46" s="56">
        <f>'т.4000 выгрузка'!Q48</f>
        <v>0</v>
      </c>
      <c r="R46" s="56">
        <f>'т.4000 выгрузка'!R48</f>
        <v>0</v>
      </c>
      <c r="S46" s="56">
        <f>'т.4000 выгрузка'!S48</f>
        <v>0</v>
      </c>
      <c r="T46" s="56">
        <f>'т.4000 выгрузка'!T48</f>
        <v>0</v>
      </c>
      <c r="U46" s="56">
        <f>'т.4000 выгрузка'!U48</f>
        <v>0</v>
      </c>
      <c r="V46" s="56">
        <f>'т.4000 выгрузка'!V48</f>
        <v>0</v>
      </c>
      <c r="W46" s="56">
        <f>'т.4000 выгрузка'!W48</f>
        <v>0</v>
      </c>
      <c r="X46" s="56">
        <f>'т.4000 выгрузка'!X48</f>
        <v>0</v>
      </c>
      <c r="Y46" s="56">
        <f>'т.4000 выгрузка'!Y48</f>
        <v>0</v>
      </c>
      <c r="Z46" s="56">
        <f>'т.4000 выгрузка'!Z48</f>
        <v>0</v>
      </c>
      <c r="AA46" s="56">
        <f>'т.4000 выгрузка'!AA48</f>
        <v>0</v>
      </c>
      <c r="AB46" s="79">
        <f>'т.4000 выгрузка'!AB48</f>
        <v>0</v>
      </c>
      <c r="AC46" s="80">
        <f>'т.4001 выгрузка'!C48</f>
        <v>0</v>
      </c>
      <c r="AD46" s="68">
        <f>'т.4001 выгрузка'!D48</f>
        <v>0</v>
      </c>
      <c r="AE46" s="68">
        <f>'т.4001 выгрузка'!E48</f>
        <v>0</v>
      </c>
      <c r="AF46" s="68">
        <f>'т.4001 выгрузка'!F48</f>
        <v>0</v>
      </c>
      <c r="AG46" s="68">
        <f>'т.4001 выгрузка'!G48</f>
        <v>0</v>
      </c>
      <c r="AH46" s="81">
        <f>'т.4001 выгрузка'!H48</f>
        <v>0</v>
      </c>
      <c r="AI46" s="71">
        <f t="shared" si="0"/>
        <v>0</v>
      </c>
      <c r="AJ46" s="70">
        <f t="shared" si="1"/>
        <v>0</v>
      </c>
      <c r="AK46" s="70">
        <f t="shared" si="4"/>
        <v>0</v>
      </c>
      <c r="AL46" s="70">
        <f t="shared" si="5"/>
        <v>0</v>
      </c>
      <c r="AM46" s="70">
        <f t="shared" si="2"/>
        <v>0</v>
      </c>
      <c r="AN46" s="70">
        <f t="shared" si="3"/>
        <v>0</v>
      </c>
      <c r="AO46" s="133">
        <f t="shared" si="6"/>
        <v>0</v>
      </c>
      <c r="AP46" s="133">
        <f t="shared" si="7"/>
        <v>0</v>
      </c>
      <c r="AQ46" s="133">
        <f t="shared" si="8"/>
        <v>0</v>
      </c>
      <c r="AR46" s="133">
        <f t="shared" si="9"/>
        <v>0</v>
      </c>
      <c r="AS46" s="133">
        <f t="shared" si="10"/>
        <v>0</v>
      </c>
      <c r="AT46" s="133">
        <f t="shared" si="11"/>
        <v>0</v>
      </c>
    </row>
    <row r="47" spans="1:46">
      <c r="A47" s="53" t="s">
        <v>998</v>
      </c>
      <c r="B47" s="55" t="s">
        <v>129</v>
      </c>
      <c r="C47" s="56">
        <f>'т.4000 выгрузка'!C49</f>
        <v>0</v>
      </c>
      <c r="D47" s="56">
        <f>'т.4000 выгрузка'!D49</f>
        <v>0</v>
      </c>
      <c r="E47" s="56">
        <f>'т.4000 выгрузка'!E49</f>
        <v>0</v>
      </c>
      <c r="F47" s="56">
        <f>'т.4000 выгрузка'!F49</f>
        <v>0</v>
      </c>
      <c r="G47" s="56">
        <f>'т.4000 выгрузка'!G49</f>
        <v>0</v>
      </c>
      <c r="H47" s="56">
        <f>'т.4000 выгрузка'!H49</f>
        <v>0</v>
      </c>
      <c r="I47" s="56">
        <f>'т.4000 выгрузка'!I49</f>
        <v>0</v>
      </c>
      <c r="J47" s="56">
        <f>'т.4000 выгрузка'!J49</f>
        <v>0</v>
      </c>
      <c r="K47" s="56">
        <f>'т.4000 выгрузка'!K49</f>
        <v>0</v>
      </c>
      <c r="L47" s="56">
        <f>'т.4000 выгрузка'!L49</f>
        <v>0</v>
      </c>
      <c r="M47" s="56">
        <f>'т.4000 выгрузка'!M49</f>
        <v>0</v>
      </c>
      <c r="N47" s="56">
        <f>'т.4000 выгрузка'!N49</f>
        <v>0</v>
      </c>
      <c r="O47" s="56">
        <f>'т.4000 выгрузка'!O49</f>
        <v>0</v>
      </c>
      <c r="P47" s="56">
        <f>'т.4000 выгрузка'!P49</f>
        <v>0</v>
      </c>
      <c r="Q47" s="56">
        <f>'т.4000 выгрузка'!Q49</f>
        <v>0</v>
      </c>
      <c r="R47" s="56">
        <f>'т.4000 выгрузка'!R49</f>
        <v>0</v>
      </c>
      <c r="S47" s="56">
        <f>'т.4000 выгрузка'!S49</f>
        <v>0</v>
      </c>
      <c r="T47" s="56">
        <f>'т.4000 выгрузка'!T49</f>
        <v>0</v>
      </c>
      <c r="U47" s="56">
        <f>'т.4000 выгрузка'!U49</f>
        <v>0</v>
      </c>
      <c r="V47" s="56">
        <f>'т.4000 выгрузка'!V49</f>
        <v>0</v>
      </c>
      <c r="W47" s="56">
        <f>'т.4000 выгрузка'!W49</f>
        <v>0</v>
      </c>
      <c r="X47" s="56">
        <f>'т.4000 выгрузка'!X49</f>
        <v>0</v>
      </c>
      <c r="Y47" s="56">
        <f>'т.4000 выгрузка'!Y49</f>
        <v>0</v>
      </c>
      <c r="Z47" s="56">
        <f>'т.4000 выгрузка'!Z49</f>
        <v>0</v>
      </c>
      <c r="AA47" s="56">
        <f>'т.4000 выгрузка'!AA49</f>
        <v>0</v>
      </c>
      <c r="AB47" s="79">
        <f>'т.4000 выгрузка'!AB49</f>
        <v>0</v>
      </c>
      <c r="AC47" s="80">
        <f>'т.4001 выгрузка'!C49</f>
        <v>0</v>
      </c>
      <c r="AD47" s="68">
        <f>'т.4001 выгрузка'!D49</f>
        <v>0</v>
      </c>
      <c r="AE47" s="68">
        <f>'т.4001 выгрузка'!E49</f>
        <v>0</v>
      </c>
      <c r="AF47" s="68">
        <f>'т.4001 выгрузка'!F49</f>
        <v>0</v>
      </c>
      <c r="AG47" s="68">
        <f>'т.4001 выгрузка'!G49</f>
        <v>0</v>
      </c>
      <c r="AH47" s="81">
        <f>'т.4001 выгрузка'!H49</f>
        <v>0</v>
      </c>
      <c r="AI47" s="71">
        <f t="shared" si="0"/>
        <v>0</v>
      </c>
      <c r="AJ47" s="70">
        <f t="shared" si="1"/>
        <v>0</v>
      </c>
      <c r="AK47" s="70">
        <f t="shared" si="4"/>
        <v>0</v>
      </c>
      <c r="AL47" s="70">
        <f t="shared" si="5"/>
        <v>0</v>
      </c>
      <c r="AM47" s="70">
        <f t="shared" si="2"/>
        <v>0</v>
      </c>
      <c r="AN47" s="70">
        <f t="shared" si="3"/>
        <v>0</v>
      </c>
      <c r="AO47" s="133">
        <f t="shared" si="6"/>
        <v>0</v>
      </c>
      <c r="AP47" s="133">
        <f t="shared" si="7"/>
        <v>0</v>
      </c>
      <c r="AQ47" s="133">
        <f t="shared" si="8"/>
        <v>0</v>
      </c>
      <c r="AR47" s="133">
        <f t="shared" si="9"/>
        <v>0</v>
      </c>
      <c r="AS47" s="133">
        <f t="shared" si="10"/>
        <v>0</v>
      </c>
      <c r="AT47" s="133">
        <f t="shared" si="11"/>
        <v>0</v>
      </c>
    </row>
    <row r="48" spans="1:46">
      <c r="A48" s="53" t="s">
        <v>997</v>
      </c>
      <c r="B48" s="55" t="s">
        <v>996</v>
      </c>
      <c r="C48" s="56">
        <f>'т.4000 выгрузка'!C50</f>
        <v>0</v>
      </c>
      <c r="D48" s="56">
        <f>'т.4000 выгрузка'!D50</f>
        <v>0</v>
      </c>
      <c r="E48" s="56">
        <f>'т.4000 выгрузка'!E50</f>
        <v>0</v>
      </c>
      <c r="F48" s="56">
        <f>'т.4000 выгрузка'!F50</f>
        <v>0</v>
      </c>
      <c r="G48" s="56">
        <f>'т.4000 выгрузка'!G50</f>
        <v>0</v>
      </c>
      <c r="H48" s="56">
        <f>'т.4000 выгрузка'!H50</f>
        <v>0</v>
      </c>
      <c r="I48" s="56">
        <f>'т.4000 выгрузка'!I50</f>
        <v>0</v>
      </c>
      <c r="J48" s="56">
        <f>'т.4000 выгрузка'!J50</f>
        <v>0</v>
      </c>
      <c r="K48" s="56">
        <f>'т.4000 выгрузка'!K50</f>
        <v>0</v>
      </c>
      <c r="L48" s="56">
        <f>'т.4000 выгрузка'!L50</f>
        <v>0</v>
      </c>
      <c r="M48" s="56">
        <f>'т.4000 выгрузка'!M50</f>
        <v>0</v>
      </c>
      <c r="N48" s="56">
        <f>'т.4000 выгрузка'!N50</f>
        <v>0</v>
      </c>
      <c r="O48" s="56">
        <f>'т.4000 выгрузка'!O50</f>
        <v>0</v>
      </c>
      <c r="P48" s="56">
        <f>'т.4000 выгрузка'!P50</f>
        <v>0</v>
      </c>
      <c r="Q48" s="56">
        <f>'т.4000 выгрузка'!Q50</f>
        <v>0</v>
      </c>
      <c r="R48" s="56">
        <f>'т.4000 выгрузка'!R50</f>
        <v>0</v>
      </c>
      <c r="S48" s="56">
        <f>'т.4000 выгрузка'!S50</f>
        <v>0</v>
      </c>
      <c r="T48" s="56">
        <f>'т.4000 выгрузка'!T50</f>
        <v>0</v>
      </c>
      <c r="U48" s="56">
        <f>'т.4000 выгрузка'!U50</f>
        <v>0</v>
      </c>
      <c r="V48" s="56">
        <f>'т.4000 выгрузка'!V50</f>
        <v>0</v>
      </c>
      <c r="W48" s="56">
        <f>'т.4000 выгрузка'!W50</f>
        <v>0</v>
      </c>
      <c r="X48" s="56">
        <f>'т.4000 выгрузка'!X50</f>
        <v>0</v>
      </c>
      <c r="Y48" s="56">
        <f>'т.4000 выгрузка'!Y50</f>
        <v>0</v>
      </c>
      <c r="Z48" s="56">
        <f>'т.4000 выгрузка'!Z50</f>
        <v>0</v>
      </c>
      <c r="AA48" s="56">
        <f>'т.4000 выгрузка'!AA50</f>
        <v>0</v>
      </c>
      <c r="AB48" s="79">
        <f>'т.4000 выгрузка'!AB50</f>
        <v>0</v>
      </c>
      <c r="AC48" s="80">
        <f>'т.4001 выгрузка'!C50</f>
        <v>0</v>
      </c>
      <c r="AD48" s="68">
        <f>'т.4001 выгрузка'!D50</f>
        <v>0</v>
      </c>
      <c r="AE48" s="68">
        <f>'т.4001 выгрузка'!E50</f>
        <v>0</v>
      </c>
      <c r="AF48" s="68">
        <f>'т.4001 выгрузка'!F50</f>
        <v>0</v>
      </c>
      <c r="AG48" s="68">
        <f>'т.4001 выгрузка'!G50</f>
        <v>0</v>
      </c>
      <c r="AH48" s="81">
        <f>'т.4001 выгрузка'!H50</f>
        <v>0</v>
      </c>
      <c r="AI48" s="71">
        <f t="shared" si="0"/>
        <v>0</v>
      </c>
      <c r="AJ48" s="70">
        <f t="shared" si="1"/>
        <v>0</v>
      </c>
      <c r="AK48" s="70">
        <f t="shared" si="4"/>
        <v>0</v>
      </c>
      <c r="AL48" s="70">
        <f t="shared" si="5"/>
        <v>0</v>
      </c>
      <c r="AM48" s="70">
        <f t="shared" si="2"/>
        <v>0</v>
      </c>
      <c r="AN48" s="70">
        <f t="shared" si="3"/>
        <v>0</v>
      </c>
      <c r="AO48" s="133">
        <f t="shared" si="6"/>
        <v>0</v>
      </c>
      <c r="AP48" s="133">
        <f t="shared" si="7"/>
        <v>0</v>
      </c>
      <c r="AQ48" s="133">
        <f t="shared" si="8"/>
        <v>0</v>
      </c>
      <c r="AR48" s="133">
        <f t="shared" si="9"/>
        <v>0</v>
      </c>
      <c r="AS48" s="133">
        <f t="shared" si="10"/>
        <v>0</v>
      </c>
      <c r="AT48" s="133">
        <f t="shared" si="11"/>
        <v>0</v>
      </c>
    </row>
    <row r="49" spans="1:46">
      <c r="A49" s="53" t="s">
        <v>995</v>
      </c>
      <c r="B49" s="55" t="s">
        <v>994</v>
      </c>
      <c r="C49" s="56">
        <f>'т.4000 выгрузка'!C51</f>
        <v>0</v>
      </c>
      <c r="D49" s="56">
        <f>'т.4000 выгрузка'!D51</f>
        <v>0</v>
      </c>
      <c r="E49" s="56">
        <f>'т.4000 выгрузка'!E51</f>
        <v>0</v>
      </c>
      <c r="F49" s="56">
        <f>'т.4000 выгрузка'!F51</f>
        <v>0</v>
      </c>
      <c r="G49" s="56">
        <f>'т.4000 выгрузка'!G51</f>
        <v>0</v>
      </c>
      <c r="H49" s="56">
        <f>'т.4000 выгрузка'!H51</f>
        <v>0</v>
      </c>
      <c r="I49" s="56">
        <f>'т.4000 выгрузка'!I51</f>
        <v>0</v>
      </c>
      <c r="J49" s="56">
        <f>'т.4000 выгрузка'!J51</f>
        <v>0</v>
      </c>
      <c r="K49" s="56">
        <f>'т.4000 выгрузка'!K51</f>
        <v>0</v>
      </c>
      <c r="L49" s="56">
        <f>'т.4000 выгрузка'!L51</f>
        <v>0</v>
      </c>
      <c r="M49" s="56">
        <f>'т.4000 выгрузка'!M51</f>
        <v>0</v>
      </c>
      <c r="N49" s="56">
        <f>'т.4000 выгрузка'!N51</f>
        <v>0</v>
      </c>
      <c r="O49" s="56">
        <f>'т.4000 выгрузка'!O51</f>
        <v>0</v>
      </c>
      <c r="P49" s="56">
        <f>'т.4000 выгрузка'!P51</f>
        <v>0</v>
      </c>
      <c r="Q49" s="56">
        <f>'т.4000 выгрузка'!Q51</f>
        <v>0</v>
      </c>
      <c r="R49" s="56">
        <f>'т.4000 выгрузка'!R51</f>
        <v>0</v>
      </c>
      <c r="S49" s="56">
        <f>'т.4000 выгрузка'!S51</f>
        <v>0</v>
      </c>
      <c r="T49" s="56">
        <f>'т.4000 выгрузка'!T51</f>
        <v>0</v>
      </c>
      <c r="U49" s="56">
        <f>'т.4000 выгрузка'!U51</f>
        <v>0</v>
      </c>
      <c r="V49" s="56">
        <f>'т.4000 выгрузка'!V51</f>
        <v>0</v>
      </c>
      <c r="W49" s="56">
        <f>'т.4000 выгрузка'!W51</f>
        <v>0</v>
      </c>
      <c r="X49" s="56">
        <f>'т.4000 выгрузка'!X51</f>
        <v>0</v>
      </c>
      <c r="Y49" s="56">
        <f>'т.4000 выгрузка'!Y51</f>
        <v>0</v>
      </c>
      <c r="Z49" s="56">
        <f>'т.4000 выгрузка'!Z51</f>
        <v>0</v>
      </c>
      <c r="AA49" s="56">
        <f>'т.4000 выгрузка'!AA51</f>
        <v>0</v>
      </c>
      <c r="AB49" s="79">
        <f>'т.4000 выгрузка'!AB51</f>
        <v>0</v>
      </c>
      <c r="AC49" s="80">
        <f>'т.4001 выгрузка'!C51</f>
        <v>0</v>
      </c>
      <c r="AD49" s="68">
        <f>'т.4001 выгрузка'!D51</f>
        <v>0</v>
      </c>
      <c r="AE49" s="68">
        <f>'т.4001 выгрузка'!E51</f>
        <v>0</v>
      </c>
      <c r="AF49" s="68">
        <f>'т.4001 выгрузка'!F51</f>
        <v>0</v>
      </c>
      <c r="AG49" s="68">
        <f>'т.4001 выгрузка'!G51</f>
        <v>0</v>
      </c>
      <c r="AH49" s="81">
        <f>'т.4001 выгрузка'!H51</f>
        <v>0</v>
      </c>
      <c r="AI49" s="71">
        <f t="shared" si="0"/>
        <v>0</v>
      </c>
      <c r="AJ49" s="70">
        <f t="shared" si="1"/>
        <v>0</v>
      </c>
      <c r="AK49" s="70">
        <f t="shared" si="4"/>
        <v>0</v>
      </c>
      <c r="AL49" s="70">
        <f t="shared" si="5"/>
        <v>0</v>
      </c>
      <c r="AM49" s="70">
        <f t="shared" si="2"/>
        <v>0</v>
      </c>
      <c r="AN49" s="70">
        <f t="shared" si="3"/>
        <v>0</v>
      </c>
      <c r="AO49" s="133">
        <f t="shared" si="6"/>
        <v>0</v>
      </c>
      <c r="AP49" s="133">
        <f t="shared" si="7"/>
        <v>0</v>
      </c>
      <c r="AQ49" s="133">
        <f t="shared" si="8"/>
        <v>0</v>
      </c>
      <c r="AR49" s="133">
        <f t="shared" si="9"/>
        <v>0</v>
      </c>
      <c r="AS49" s="133">
        <f t="shared" si="10"/>
        <v>0</v>
      </c>
      <c r="AT49" s="133">
        <f t="shared" si="11"/>
        <v>0</v>
      </c>
    </row>
    <row r="50" spans="1:46">
      <c r="A50" s="53" t="s">
        <v>993</v>
      </c>
      <c r="B50" s="55" t="s">
        <v>992</v>
      </c>
      <c r="C50" s="56">
        <f>'т.4000 выгрузка'!C52</f>
        <v>0</v>
      </c>
      <c r="D50" s="56">
        <f>'т.4000 выгрузка'!D52</f>
        <v>0</v>
      </c>
      <c r="E50" s="56">
        <f>'т.4000 выгрузка'!E52</f>
        <v>0</v>
      </c>
      <c r="F50" s="56">
        <f>'т.4000 выгрузка'!F52</f>
        <v>0</v>
      </c>
      <c r="G50" s="56">
        <f>'т.4000 выгрузка'!G52</f>
        <v>0</v>
      </c>
      <c r="H50" s="56">
        <f>'т.4000 выгрузка'!H52</f>
        <v>0</v>
      </c>
      <c r="I50" s="56">
        <f>'т.4000 выгрузка'!I52</f>
        <v>0</v>
      </c>
      <c r="J50" s="56">
        <f>'т.4000 выгрузка'!J52</f>
        <v>0</v>
      </c>
      <c r="K50" s="56">
        <f>'т.4000 выгрузка'!K52</f>
        <v>0</v>
      </c>
      <c r="L50" s="56">
        <f>'т.4000 выгрузка'!L52</f>
        <v>0</v>
      </c>
      <c r="M50" s="56">
        <f>'т.4000 выгрузка'!M52</f>
        <v>0</v>
      </c>
      <c r="N50" s="56">
        <f>'т.4000 выгрузка'!N52</f>
        <v>0</v>
      </c>
      <c r="O50" s="56">
        <f>'т.4000 выгрузка'!O52</f>
        <v>0</v>
      </c>
      <c r="P50" s="56">
        <f>'т.4000 выгрузка'!P52</f>
        <v>0</v>
      </c>
      <c r="Q50" s="56">
        <f>'т.4000 выгрузка'!Q52</f>
        <v>0</v>
      </c>
      <c r="R50" s="56">
        <f>'т.4000 выгрузка'!R52</f>
        <v>0</v>
      </c>
      <c r="S50" s="56">
        <f>'т.4000 выгрузка'!S52</f>
        <v>0</v>
      </c>
      <c r="T50" s="56">
        <f>'т.4000 выгрузка'!T52</f>
        <v>0</v>
      </c>
      <c r="U50" s="56">
        <f>'т.4000 выгрузка'!U52</f>
        <v>0</v>
      </c>
      <c r="V50" s="56">
        <f>'т.4000 выгрузка'!V52</f>
        <v>0</v>
      </c>
      <c r="W50" s="56">
        <f>'т.4000 выгрузка'!W52</f>
        <v>0</v>
      </c>
      <c r="X50" s="56">
        <f>'т.4000 выгрузка'!X52</f>
        <v>0</v>
      </c>
      <c r="Y50" s="56">
        <f>'т.4000 выгрузка'!Y52</f>
        <v>0</v>
      </c>
      <c r="Z50" s="56">
        <f>'т.4000 выгрузка'!Z52</f>
        <v>0</v>
      </c>
      <c r="AA50" s="56">
        <f>'т.4000 выгрузка'!AA52</f>
        <v>0</v>
      </c>
      <c r="AB50" s="79">
        <f>'т.4000 выгрузка'!AB52</f>
        <v>0</v>
      </c>
      <c r="AC50" s="80">
        <f>'т.4001 выгрузка'!C52</f>
        <v>0</v>
      </c>
      <c r="AD50" s="68">
        <f>'т.4001 выгрузка'!D52</f>
        <v>0</v>
      </c>
      <c r="AE50" s="68">
        <f>'т.4001 выгрузка'!E52</f>
        <v>0</v>
      </c>
      <c r="AF50" s="68">
        <f>'т.4001 выгрузка'!F52</f>
        <v>0</v>
      </c>
      <c r="AG50" s="68">
        <f>'т.4001 выгрузка'!G52</f>
        <v>0</v>
      </c>
      <c r="AH50" s="81">
        <f>'т.4001 выгрузка'!H52</f>
        <v>0</v>
      </c>
      <c r="AI50" s="71">
        <f t="shared" si="0"/>
        <v>0</v>
      </c>
      <c r="AJ50" s="70">
        <f t="shared" si="1"/>
        <v>0</v>
      </c>
      <c r="AK50" s="70">
        <f t="shared" si="4"/>
        <v>0</v>
      </c>
      <c r="AL50" s="70">
        <f t="shared" si="5"/>
        <v>0</v>
      </c>
      <c r="AM50" s="70">
        <f t="shared" si="2"/>
        <v>0</v>
      </c>
      <c r="AN50" s="70">
        <f t="shared" si="3"/>
        <v>0</v>
      </c>
      <c r="AO50" s="133">
        <f t="shared" si="6"/>
        <v>0</v>
      </c>
      <c r="AP50" s="133">
        <f t="shared" si="7"/>
        <v>0</v>
      </c>
      <c r="AQ50" s="133">
        <f t="shared" si="8"/>
        <v>0</v>
      </c>
      <c r="AR50" s="133">
        <f t="shared" si="9"/>
        <v>0</v>
      </c>
      <c r="AS50" s="133">
        <f t="shared" si="10"/>
        <v>0</v>
      </c>
      <c r="AT50" s="133">
        <f t="shared" si="11"/>
        <v>0</v>
      </c>
    </row>
    <row r="51" spans="1:46">
      <c r="A51" s="53" t="s">
        <v>991</v>
      </c>
      <c r="B51" s="55" t="s">
        <v>990</v>
      </c>
      <c r="C51" s="56">
        <f>'т.4000 выгрузка'!C53</f>
        <v>0</v>
      </c>
      <c r="D51" s="56">
        <f>'т.4000 выгрузка'!D53</f>
        <v>0</v>
      </c>
      <c r="E51" s="56">
        <f>'т.4000 выгрузка'!E53</f>
        <v>0</v>
      </c>
      <c r="F51" s="56">
        <f>'т.4000 выгрузка'!F53</f>
        <v>0</v>
      </c>
      <c r="G51" s="56">
        <f>'т.4000 выгрузка'!G53</f>
        <v>0</v>
      </c>
      <c r="H51" s="56">
        <f>'т.4000 выгрузка'!H53</f>
        <v>0</v>
      </c>
      <c r="I51" s="56">
        <f>'т.4000 выгрузка'!I53</f>
        <v>0</v>
      </c>
      <c r="J51" s="56">
        <f>'т.4000 выгрузка'!J53</f>
        <v>0</v>
      </c>
      <c r="K51" s="56">
        <f>'т.4000 выгрузка'!K53</f>
        <v>0</v>
      </c>
      <c r="L51" s="56">
        <f>'т.4000 выгрузка'!L53</f>
        <v>0</v>
      </c>
      <c r="M51" s="56">
        <f>'т.4000 выгрузка'!M53</f>
        <v>0</v>
      </c>
      <c r="N51" s="56">
        <f>'т.4000 выгрузка'!N53</f>
        <v>0</v>
      </c>
      <c r="O51" s="56">
        <f>'т.4000 выгрузка'!O53</f>
        <v>0</v>
      </c>
      <c r="P51" s="56">
        <f>'т.4000 выгрузка'!P53</f>
        <v>0</v>
      </c>
      <c r="Q51" s="56">
        <f>'т.4000 выгрузка'!Q53</f>
        <v>0</v>
      </c>
      <c r="R51" s="56">
        <f>'т.4000 выгрузка'!R53</f>
        <v>0</v>
      </c>
      <c r="S51" s="56">
        <f>'т.4000 выгрузка'!S53</f>
        <v>0</v>
      </c>
      <c r="T51" s="56">
        <f>'т.4000 выгрузка'!T53</f>
        <v>0</v>
      </c>
      <c r="U51" s="56">
        <f>'т.4000 выгрузка'!U53</f>
        <v>0</v>
      </c>
      <c r="V51" s="56">
        <f>'т.4000 выгрузка'!V53</f>
        <v>0</v>
      </c>
      <c r="W51" s="56">
        <f>'т.4000 выгрузка'!W53</f>
        <v>0</v>
      </c>
      <c r="X51" s="56">
        <f>'т.4000 выгрузка'!X53</f>
        <v>0</v>
      </c>
      <c r="Y51" s="56">
        <f>'т.4000 выгрузка'!Y53</f>
        <v>0</v>
      </c>
      <c r="Z51" s="56">
        <f>'т.4000 выгрузка'!Z53</f>
        <v>0</v>
      </c>
      <c r="AA51" s="56">
        <f>'т.4000 выгрузка'!AA53</f>
        <v>0</v>
      </c>
      <c r="AB51" s="79">
        <f>'т.4000 выгрузка'!AB53</f>
        <v>0</v>
      </c>
      <c r="AC51" s="80">
        <f>'т.4001 выгрузка'!C53</f>
        <v>0</v>
      </c>
      <c r="AD51" s="68">
        <f>'т.4001 выгрузка'!D53</f>
        <v>0</v>
      </c>
      <c r="AE51" s="68">
        <f>'т.4001 выгрузка'!E53</f>
        <v>0</v>
      </c>
      <c r="AF51" s="68">
        <f>'т.4001 выгрузка'!F53</f>
        <v>0</v>
      </c>
      <c r="AG51" s="68">
        <f>'т.4001 выгрузка'!G53</f>
        <v>0</v>
      </c>
      <c r="AH51" s="81">
        <f>'т.4001 выгрузка'!H53</f>
        <v>0</v>
      </c>
      <c r="AI51" s="71">
        <f t="shared" si="0"/>
        <v>0</v>
      </c>
      <c r="AJ51" s="70">
        <f t="shared" si="1"/>
        <v>0</v>
      </c>
      <c r="AK51" s="70">
        <f t="shared" si="4"/>
        <v>0</v>
      </c>
      <c r="AL51" s="70">
        <f t="shared" si="5"/>
        <v>0</v>
      </c>
      <c r="AM51" s="70">
        <f t="shared" si="2"/>
        <v>0</v>
      </c>
      <c r="AN51" s="70">
        <f t="shared" si="3"/>
        <v>0</v>
      </c>
      <c r="AO51" s="133">
        <f t="shared" si="6"/>
        <v>0</v>
      </c>
      <c r="AP51" s="133">
        <f t="shared" si="7"/>
        <v>0</v>
      </c>
      <c r="AQ51" s="133">
        <f t="shared" si="8"/>
        <v>0</v>
      </c>
      <c r="AR51" s="133">
        <f t="shared" si="9"/>
        <v>0</v>
      </c>
      <c r="AS51" s="133">
        <f t="shared" si="10"/>
        <v>0</v>
      </c>
      <c r="AT51" s="133">
        <f t="shared" si="11"/>
        <v>0</v>
      </c>
    </row>
    <row r="52" spans="1:46">
      <c r="A52" s="53" t="s">
        <v>278</v>
      </c>
      <c r="B52" s="55" t="s">
        <v>989</v>
      </c>
      <c r="C52" s="56">
        <f>'т.4000 выгрузка'!C54</f>
        <v>0</v>
      </c>
      <c r="D52" s="56">
        <f>'т.4000 выгрузка'!D54</f>
        <v>0</v>
      </c>
      <c r="E52" s="56">
        <f>'т.4000 выгрузка'!E54</f>
        <v>0</v>
      </c>
      <c r="F52" s="56">
        <f>'т.4000 выгрузка'!F54</f>
        <v>0</v>
      </c>
      <c r="G52" s="56">
        <f>'т.4000 выгрузка'!G54</f>
        <v>0</v>
      </c>
      <c r="H52" s="56">
        <f>'т.4000 выгрузка'!H54</f>
        <v>0</v>
      </c>
      <c r="I52" s="56">
        <f>'т.4000 выгрузка'!I54</f>
        <v>0</v>
      </c>
      <c r="J52" s="56">
        <f>'т.4000 выгрузка'!J54</f>
        <v>0</v>
      </c>
      <c r="K52" s="56">
        <f>'т.4000 выгрузка'!K54</f>
        <v>0</v>
      </c>
      <c r="L52" s="56">
        <f>'т.4000 выгрузка'!L54</f>
        <v>0</v>
      </c>
      <c r="M52" s="56">
        <f>'т.4000 выгрузка'!M54</f>
        <v>0</v>
      </c>
      <c r="N52" s="56">
        <f>'т.4000 выгрузка'!N54</f>
        <v>0</v>
      </c>
      <c r="O52" s="56">
        <f>'т.4000 выгрузка'!O54</f>
        <v>0</v>
      </c>
      <c r="P52" s="56">
        <f>'т.4000 выгрузка'!P54</f>
        <v>0</v>
      </c>
      <c r="Q52" s="56">
        <f>'т.4000 выгрузка'!Q54</f>
        <v>0</v>
      </c>
      <c r="R52" s="56">
        <f>'т.4000 выгрузка'!R54</f>
        <v>0</v>
      </c>
      <c r="S52" s="56">
        <f>'т.4000 выгрузка'!S54</f>
        <v>0</v>
      </c>
      <c r="T52" s="56">
        <f>'т.4000 выгрузка'!T54</f>
        <v>0</v>
      </c>
      <c r="U52" s="56">
        <f>'т.4000 выгрузка'!U54</f>
        <v>0</v>
      </c>
      <c r="V52" s="56">
        <f>'т.4000 выгрузка'!V54</f>
        <v>0</v>
      </c>
      <c r="W52" s="56">
        <f>'т.4000 выгрузка'!W54</f>
        <v>0</v>
      </c>
      <c r="X52" s="56">
        <f>'т.4000 выгрузка'!X54</f>
        <v>0</v>
      </c>
      <c r="Y52" s="56">
        <f>'т.4000 выгрузка'!Y54</f>
        <v>0</v>
      </c>
      <c r="Z52" s="56">
        <f>'т.4000 выгрузка'!Z54</f>
        <v>0</v>
      </c>
      <c r="AA52" s="56">
        <f>'т.4000 выгрузка'!AA54</f>
        <v>0</v>
      </c>
      <c r="AB52" s="79">
        <f>'т.4000 выгрузка'!AB54</f>
        <v>0</v>
      </c>
      <c r="AC52" s="80">
        <f>'т.4001 выгрузка'!C54</f>
        <v>0</v>
      </c>
      <c r="AD52" s="68">
        <f>'т.4001 выгрузка'!D54</f>
        <v>0</v>
      </c>
      <c r="AE52" s="68">
        <f>'т.4001 выгрузка'!E54</f>
        <v>0</v>
      </c>
      <c r="AF52" s="68">
        <f>'т.4001 выгрузка'!F54</f>
        <v>0</v>
      </c>
      <c r="AG52" s="68">
        <f>'т.4001 выгрузка'!G54</f>
        <v>0</v>
      </c>
      <c r="AH52" s="81">
        <f>'т.4001 выгрузка'!H54</f>
        <v>0</v>
      </c>
      <c r="AI52" s="71">
        <f t="shared" si="0"/>
        <v>0</v>
      </c>
      <c r="AJ52" s="70">
        <f t="shared" si="1"/>
        <v>0</v>
      </c>
      <c r="AK52" s="70">
        <f t="shared" si="4"/>
        <v>0</v>
      </c>
      <c r="AL52" s="70">
        <f t="shared" si="5"/>
        <v>0</v>
      </c>
      <c r="AM52" s="70">
        <f t="shared" si="2"/>
        <v>0</v>
      </c>
      <c r="AN52" s="70">
        <f t="shared" si="3"/>
        <v>0</v>
      </c>
      <c r="AO52" s="133">
        <f t="shared" si="6"/>
        <v>0</v>
      </c>
      <c r="AP52" s="133">
        <f t="shared" si="7"/>
        <v>0</v>
      </c>
      <c r="AQ52" s="133">
        <f t="shared" si="8"/>
        <v>0</v>
      </c>
      <c r="AR52" s="133">
        <f t="shared" si="9"/>
        <v>0</v>
      </c>
      <c r="AS52" s="133">
        <f t="shared" si="10"/>
        <v>0</v>
      </c>
      <c r="AT52" s="133">
        <f t="shared" si="11"/>
        <v>0</v>
      </c>
    </row>
    <row r="53" spans="1:46">
      <c r="A53" s="53" t="s">
        <v>988</v>
      </c>
      <c r="B53" s="55" t="s">
        <v>987</v>
      </c>
      <c r="C53" s="56">
        <f>'т.4000 выгрузка'!C55</f>
        <v>0</v>
      </c>
      <c r="D53" s="56">
        <f>'т.4000 выгрузка'!D55</f>
        <v>0</v>
      </c>
      <c r="E53" s="56">
        <f>'т.4000 выгрузка'!E55</f>
        <v>0</v>
      </c>
      <c r="F53" s="56">
        <f>'т.4000 выгрузка'!F55</f>
        <v>0</v>
      </c>
      <c r="G53" s="56">
        <f>'т.4000 выгрузка'!G55</f>
        <v>0</v>
      </c>
      <c r="H53" s="56">
        <f>'т.4000 выгрузка'!H55</f>
        <v>0</v>
      </c>
      <c r="I53" s="56">
        <f>'т.4000 выгрузка'!I55</f>
        <v>0</v>
      </c>
      <c r="J53" s="56">
        <f>'т.4000 выгрузка'!J55</f>
        <v>0</v>
      </c>
      <c r="K53" s="56">
        <f>'т.4000 выгрузка'!K55</f>
        <v>0</v>
      </c>
      <c r="L53" s="56">
        <f>'т.4000 выгрузка'!L55</f>
        <v>0</v>
      </c>
      <c r="M53" s="56">
        <f>'т.4000 выгрузка'!M55</f>
        <v>0</v>
      </c>
      <c r="N53" s="56">
        <f>'т.4000 выгрузка'!N55</f>
        <v>0</v>
      </c>
      <c r="O53" s="56">
        <f>'т.4000 выгрузка'!O55</f>
        <v>0</v>
      </c>
      <c r="P53" s="56">
        <f>'т.4000 выгрузка'!P55</f>
        <v>0</v>
      </c>
      <c r="Q53" s="56">
        <f>'т.4000 выгрузка'!Q55</f>
        <v>0</v>
      </c>
      <c r="R53" s="56">
        <f>'т.4000 выгрузка'!R55</f>
        <v>0</v>
      </c>
      <c r="S53" s="56">
        <f>'т.4000 выгрузка'!S55</f>
        <v>0</v>
      </c>
      <c r="T53" s="56">
        <f>'т.4000 выгрузка'!T55</f>
        <v>0</v>
      </c>
      <c r="U53" s="56">
        <f>'т.4000 выгрузка'!U55</f>
        <v>0</v>
      </c>
      <c r="V53" s="56">
        <f>'т.4000 выгрузка'!V55</f>
        <v>0</v>
      </c>
      <c r="W53" s="56">
        <f>'т.4000 выгрузка'!W55</f>
        <v>0</v>
      </c>
      <c r="X53" s="56">
        <f>'т.4000 выгрузка'!X55</f>
        <v>0</v>
      </c>
      <c r="Y53" s="56">
        <f>'т.4000 выгрузка'!Y55</f>
        <v>0</v>
      </c>
      <c r="Z53" s="56">
        <f>'т.4000 выгрузка'!Z55</f>
        <v>0</v>
      </c>
      <c r="AA53" s="56">
        <f>'т.4000 выгрузка'!AA55</f>
        <v>0</v>
      </c>
      <c r="AB53" s="79">
        <f>'т.4000 выгрузка'!AB55</f>
        <v>0</v>
      </c>
      <c r="AC53" s="80">
        <f>'т.4001 выгрузка'!C55</f>
        <v>0</v>
      </c>
      <c r="AD53" s="68">
        <f>'т.4001 выгрузка'!D55</f>
        <v>0</v>
      </c>
      <c r="AE53" s="68">
        <f>'т.4001 выгрузка'!E55</f>
        <v>0</v>
      </c>
      <c r="AF53" s="68">
        <f>'т.4001 выгрузка'!F55</f>
        <v>0</v>
      </c>
      <c r="AG53" s="68">
        <f>'т.4001 выгрузка'!G55</f>
        <v>0</v>
      </c>
      <c r="AH53" s="81">
        <f>'т.4001 выгрузка'!H55</f>
        <v>0</v>
      </c>
      <c r="AI53" s="71">
        <f t="shared" si="0"/>
        <v>0</v>
      </c>
      <c r="AJ53" s="70">
        <f t="shared" si="1"/>
        <v>0</v>
      </c>
      <c r="AK53" s="70">
        <f t="shared" si="4"/>
        <v>0</v>
      </c>
      <c r="AL53" s="70">
        <f t="shared" si="5"/>
        <v>0</v>
      </c>
      <c r="AM53" s="70">
        <f t="shared" si="2"/>
        <v>0</v>
      </c>
      <c r="AN53" s="70">
        <f t="shared" si="3"/>
        <v>0</v>
      </c>
      <c r="AO53" s="133">
        <f t="shared" si="6"/>
        <v>0</v>
      </c>
      <c r="AP53" s="133">
        <f t="shared" si="7"/>
        <v>0</v>
      </c>
      <c r="AQ53" s="133">
        <f t="shared" si="8"/>
        <v>0</v>
      </c>
      <c r="AR53" s="133">
        <f t="shared" si="9"/>
        <v>0</v>
      </c>
      <c r="AS53" s="133">
        <f t="shared" si="10"/>
        <v>0</v>
      </c>
      <c r="AT53" s="133">
        <f t="shared" si="11"/>
        <v>0</v>
      </c>
    </row>
    <row r="54" spans="1:46">
      <c r="A54" s="53" t="s">
        <v>986</v>
      </c>
      <c r="B54" s="55" t="s">
        <v>985</v>
      </c>
      <c r="C54" s="56">
        <f>'т.4000 выгрузка'!C56</f>
        <v>0</v>
      </c>
      <c r="D54" s="56">
        <f>'т.4000 выгрузка'!D56</f>
        <v>0</v>
      </c>
      <c r="E54" s="56">
        <f>'т.4000 выгрузка'!E56</f>
        <v>0</v>
      </c>
      <c r="F54" s="56">
        <f>'т.4000 выгрузка'!F56</f>
        <v>0</v>
      </c>
      <c r="G54" s="56">
        <f>'т.4000 выгрузка'!G56</f>
        <v>0</v>
      </c>
      <c r="H54" s="56">
        <f>'т.4000 выгрузка'!H56</f>
        <v>0</v>
      </c>
      <c r="I54" s="56">
        <f>'т.4000 выгрузка'!I56</f>
        <v>0</v>
      </c>
      <c r="J54" s="56">
        <f>'т.4000 выгрузка'!J56</f>
        <v>0</v>
      </c>
      <c r="K54" s="56">
        <f>'т.4000 выгрузка'!K56</f>
        <v>0</v>
      </c>
      <c r="L54" s="56">
        <f>'т.4000 выгрузка'!L56</f>
        <v>0</v>
      </c>
      <c r="M54" s="56">
        <f>'т.4000 выгрузка'!M56</f>
        <v>0</v>
      </c>
      <c r="N54" s="56">
        <f>'т.4000 выгрузка'!N56</f>
        <v>0</v>
      </c>
      <c r="O54" s="56">
        <f>'т.4000 выгрузка'!O56</f>
        <v>0</v>
      </c>
      <c r="P54" s="56">
        <f>'т.4000 выгрузка'!P56</f>
        <v>0</v>
      </c>
      <c r="Q54" s="56">
        <f>'т.4000 выгрузка'!Q56</f>
        <v>0</v>
      </c>
      <c r="R54" s="56">
        <f>'т.4000 выгрузка'!R56</f>
        <v>0</v>
      </c>
      <c r="S54" s="56">
        <f>'т.4000 выгрузка'!S56</f>
        <v>0</v>
      </c>
      <c r="T54" s="56">
        <f>'т.4000 выгрузка'!T56</f>
        <v>0</v>
      </c>
      <c r="U54" s="56">
        <f>'т.4000 выгрузка'!U56</f>
        <v>0</v>
      </c>
      <c r="V54" s="56">
        <f>'т.4000 выгрузка'!V56</f>
        <v>0</v>
      </c>
      <c r="W54" s="56">
        <f>'т.4000 выгрузка'!W56</f>
        <v>0</v>
      </c>
      <c r="X54" s="56">
        <f>'т.4000 выгрузка'!X56</f>
        <v>0</v>
      </c>
      <c r="Y54" s="56">
        <f>'т.4000 выгрузка'!Y56</f>
        <v>0</v>
      </c>
      <c r="Z54" s="56">
        <f>'т.4000 выгрузка'!Z56</f>
        <v>0</v>
      </c>
      <c r="AA54" s="56">
        <f>'т.4000 выгрузка'!AA56</f>
        <v>0</v>
      </c>
      <c r="AB54" s="79">
        <f>'т.4000 выгрузка'!AB56</f>
        <v>0</v>
      </c>
      <c r="AC54" s="80">
        <f>'т.4001 выгрузка'!C56</f>
        <v>0</v>
      </c>
      <c r="AD54" s="68">
        <f>'т.4001 выгрузка'!D56</f>
        <v>0</v>
      </c>
      <c r="AE54" s="68">
        <f>'т.4001 выгрузка'!E56</f>
        <v>0</v>
      </c>
      <c r="AF54" s="68">
        <f>'т.4001 выгрузка'!F56</f>
        <v>0</v>
      </c>
      <c r="AG54" s="68">
        <f>'т.4001 выгрузка'!G56</f>
        <v>0</v>
      </c>
      <c r="AH54" s="81">
        <f>'т.4001 выгрузка'!H56</f>
        <v>0</v>
      </c>
      <c r="AI54" s="71">
        <f t="shared" si="0"/>
        <v>0</v>
      </c>
      <c r="AJ54" s="70">
        <f t="shared" si="1"/>
        <v>0</v>
      </c>
      <c r="AK54" s="70">
        <f t="shared" si="4"/>
        <v>0</v>
      </c>
      <c r="AL54" s="70">
        <f t="shared" si="5"/>
        <v>0</v>
      </c>
      <c r="AM54" s="70">
        <f t="shared" si="2"/>
        <v>0</v>
      </c>
      <c r="AN54" s="70">
        <f t="shared" si="3"/>
        <v>0</v>
      </c>
      <c r="AO54" s="133">
        <f t="shared" si="6"/>
        <v>0</v>
      </c>
      <c r="AP54" s="133">
        <f t="shared" si="7"/>
        <v>0</v>
      </c>
      <c r="AQ54" s="133">
        <f t="shared" si="8"/>
        <v>0</v>
      </c>
      <c r="AR54" s="133">
        <f t="shared" si="9"/>
        <v>0</v>
      </c>
      <c r="AS54" s="133">
        <f t="shared" si="10"/>
        <v>0</v>
      </c>
      <c r="AT54" s="133">
        <f t="shared" si="11"/>
        <v>0</v>
      </c>
    </row>
    <row r="55" spans="1:46">
      <c r="A55" s="96" t="s">
        <v>1125</v>
      </c>
      <c r="B55" s="97"/>
      <c r="C55" s="98">
        <f t="shared" ref="C55" si="19">C44-C45-C46-C47-C48-C49-C51-C52-C54</f>
        <v>0</v>
      </c>
      <c r="D55" s="98">
        <f t="shared" ref="D55" si="20">D44-D45-D46-D47-D48-D49-D51-D52-D54</f>
        <v>0</v>
      </c>
      <c r="E55" s="98">
        <f t="shared" ref="E55" si="21">E44-E45-E46-E47-E48-E49-E51-E52-E54</f>
        <v>0</v>
      </c>
      <c r="F55" s="98">
        <f t="shared" ref="F55" si="22">F44-F45-F46-F47-F48-F49-F51-F52-F54</f>
        <v>0</v>
      </c>
      <c r="G55" s="98">
        <f t="shared" ref="G55" si="23">G44-G45-G46-G47-G48-G49-G51-G52-G54</f>
        <v>0</v>
      </c>
      <c r="H55" s="98">
        <f t="shared" ref="H55" si="24">H44-H45-H46-H47-H48-H49-H51-H52-H54</f>
        <v>0</v>
      </c>
      <c r="I55" s="98">
        <f t="shared" ref="I55" si="25">I44-I45-I46-I47-I48-I49-I51-I52-I54</f>
        <v>0</v>
      </c>
      <c r="J55" s="98">
        <f t="shared" ref="J55" si="26">J44-J45-J46-J47-J48-J49-J51-J52-J54</f>
        <v>0</v>
      </c>
      <c r="K55" s="98">
        <f t="shared" ref="K55" si="27">K44-K45-K46-K47-K48-K49-K51-K52-K54</f>
        <v>0</v>
      </c>
      <c r="L55" s="98">
        <f t="shared" ref="L55" si="28">L44-L45-L46-L47-L48-L49-L51-L52-L54</f>
        <v>0</v>
      </c>
      <c r="M55" s="98">
        <f t="shared" ref="M55" si="29">M44-M45-M46-M47-M48-M49-M51-M52-M54</f>
        <v>0</v>
      </c>
      <c r="N55" s="98">
        <f t="shared" ref="N55" si="30">N44-N45-N46-N47-N48-N49-N51-N52-N54</f>
        <v>0</v>
      </c>
      <c r="O55" s="98">
        <f t="shared" ref="O55" si="31">O44-O45-O46-O47-O48-O49-O51-O52-O54</f>
        <v>0</v>
      </c>
      <c r="P55" s="98">
        <f t="shared" ref="P55" si="32">P44-P45-P46-P47-P48-P49-P51-P52-P54</f>
        <v>0</v>
      </c>
      <c r="Q55" s="98">
        <f t="shared" ref="Q55" si="33">Q44-Q45-Q46-Q47-Q48-Q49-Q51-Q52-Q54</f>
        <v>0</v>
      </c>
      <c r="R55" s="98">
        <f t="shared" ref="R55" si="34">R44-R45-R46-R47-R48-R49-R51-R52-R54</f>
        <v>0</v>
      </c>
      <c r="S55" s="98">
        <f t="shared" ref="S55" si="35">S44-S45-S46-S47-S48-S49-S51-S52-S54</f>
        <v>0</v>
      </c>
      <c r="T55" s="98">
        <f t="shared" ref="T55" si="36">T44-T45-T46-T47-T48-T49-T51-T52-T54</f>
        <v>0</v>
      </c>
      <c r="U55" s="98">
        <f t="shared" ref="U55" si="37">U44-U45-U46-U47-U48-U49-U51-U52-U54</f>
        <v>0</v>
      </c>
      <c r="V55" s="98">
        <f t="shared" ref="V55" si="38">V44-V45-V46-V47-V48-V49-V51-V52-V54</f>
        <v>0</v>
      </c>
      <c r="W55" s="98">
        <f t="shared" ref="W55" si="39">W44-W45-W46-W47-W48-W49-W51-W52-W54</f>
        <v>0</v>
      </c>
      <c r="X55" s="98">
        <f t="shared" ref="X55" si="40">X44-X45-X46-X47-X48-X49-X51-X52-X54</f>
        <v>0</v>
      </c>
      <c r="Y55" s="98">
        <f t="shared" ref="Y55" si="41">Y44-Y45-Y46-Y47-Y48-Y49-Y51-Y52-Y54</f>
        <v>0</v>
      </c>
      <c r="Z55" s="98">
        <f t="shared" ref="Z55" si="42">Z44-Z45-Z46-Z47-Z48-Z49-Z51-Z52-Z54</f>
        <v>0</v>
      </c>
      <c r="AA55" s="98">
        <f t="shared" ref="AA55:AH55" si="43">AA44-AA45-AA46-AA47-AA48-AA49-AA51-AA52-AA54</f>
        <v>0</v>
      </c>
      <c r="AB55" s="98">
        <f t="shared" si="43"/>
        <v>0</v>
      </c>
      <c r="AC55" s="98">
        <f t="shared" si="43"/>
        <v>0</v>
      </c>
      <c r="AD55" s="98">
        <f t="shared" si="43"/>
        <v>0</v>
      </c>
      <c r="AE55" s="98">
        <f t="shared" si="43"/>
        <v>0</v>
      </c>
      <c r="AF55" s="98">
        <f t="shared" si="43"/>
        <v>0</v>
      </c>
      <c r="AG55" s="98">
        <f t="shared" si="43"/>
        <v>0</v>
      </c>
      <c r="AH55" s="98">
        <f t="shared" si="43"/>
        <v>0</v>
      </c>
      <c r="AI55" s="71">
        <f t="shared" si="0"/>
        <v>0</v>
      </c>
      <c r="AJ55" s="70">
        <f t="shared" si="1"/>
        <v>0</v>
      </c>
      <c r="AK55" s="70">
        <f t="shared" si="4"/>
        <v>0</v>
      </c>
      <c r="AL55" s="70">
        <f t="shared" si="5"/>
        <v>0</v>
      </c>
      <c r="AM55" s="70">
        <f t="shared" si="2"/>
        <v>0</v>
      </c>
      <c r="AN55" s="70">
        <f t="shared" si="3"/>
        <v>0</v>
      </c>
      <c r="AO55" s="133">
        <f t="shared" si="6"/>
        <v>0</v>
      </c>
      <c r="AP55" s="133">
        <f t="shared" si="7"/>
        <v>0</v>
      </c>
      <c r="AQ55" s="133">
        <f t="shared" si="8"/>
        <v>0</v>
      </c>
      <c r="AR55" s="133">
        <f t="shared" si="9"/>
        <v>0</v>
      </c>
      <c r="AS55" s="133">
        <f t="shared" si="10"/>
        <v>0</v>
      </c>
      <c r="AT55" s="133">
        <f t="shared" si="11"/>
        <v>0</v>
      </c>
    </row>
    <row r="56" spans="1:46">
      <c r="A56" s="53" t="s">
        <v>984</v>
      </c>
      <c r="B56" s="55" t="s">
        <v>983</v>
      </c>
      <c r="C56" s="56">
        <f>'т.4000 выгрузка'!C57</f>
        <v>0</v>
      </c>
      <c r="D56" s="56">
        <f>'т.4000 выгрузка'!D57</f>
        <v>0</v>
      </c>
      <c r="E56" s="56">
        <f>'т.4000 выгрузка'!E57</f>
        <v>0</v>
      </c>
      <c r="F56" s="56">
        <f>'т.4000 выгрузка'!F57</f>
        <v>0</v>
      </c>
      <c r="G56" s="56">
        <f>'т.4000 выгрузка'!G57</f>
        <v>0</v>
      </c>
      <c r="H56" s="56">
        <f>'т.4000 выгрузка'!H57</f>
        <v>0</v>
      </c>
      <c r="I56" s="56">
        <f>'т.4000 выгрузка'!I57</f>
        <v>0</v>
      </c>
      <c r="J56" s="56">
        <f>'т.4000 выгрузка'!J57</f>
        <v>0</v>
      </c>
      <c r="K56" s="56">
        <f>'т.4000 выгрузка'!K57</f>
        <v>0</v>
      </c>
      <c r="L56" s="56">
        <f>'т.4000 выгрузка'!L57</f>
        <v>0</v>
      </c>
      <c r="M56" s="56">
        <f>'т.4000 выгрузка'!M57</f>
        <v>0</v>
      </c>
      <c r="N56" s="56">
        <f>'т.4000 выгрузка'!N57</f>
        <v>0</v>
      </c>
      <c r="O56" s="56">
        <f>'т.4000 выгрузка'!O57</f>
        <v>0</v>
      </c>
      <c r="P56" s="56">
        <f>'т.4000 выгрузка'!P57</f>
        <v>0</v>
      </c>
      <c r="Q56" s="56">
        <f>'т.4000 выгрузка'!Q57</f>
        <v>0</v>
      </c>
      <c r="R56" s="56">
        <f>'т.4000 выгрузка'!R57</f>
        <v>0</v>
      </c>
      <c r="S56" s="56">
        <f>'т.4000 выгрузка'!S57</f>
        <v>0</v>
      </c>
      <c r="T56" s="56">
        <f>'т.4000 выгрузка'!T57</f>
        <v>0</v>
      </c>
      <c r="U56" s="56">
        <f>'т.4000 выгрузка'!U57</f>
        <v>0</v>
      </c>
      <c r="V56" s="56">
        <f>'т.4000 выгрузка'!V57</f>
        <v>0</v>
      </c>
      <c r="W56" s="56">
        <f>'т.4000 выгрузка'!W57</f>
        <v>0</v>
      </c>
      <c r="X56" s="56">
        <f>'т.4000 выгрузка'!X57</f>
        <v>0</v>
      </c>
      <c r="Y56" s="56">
        <f>'т.4000 выгрузка'!Y57</f>
        <v>0</v>
      </c>
      <c r="Z56" s="56">
        <f>'т.4000 выгрузка'!Z57</f>
        <v>0</v>
      </c>
      <c r="AA56" s="56">
        <f>'т.4000 выгрузка'!AA57</f>
        <v>0</v>
      </c>
      <c r="AB56" s="79">
        <f>'т.4000 выгрузка'!AB57</f>
        <v>0</v>
      </c>
      <c r="AC56" s="80">
        <f>'т.4001 выгрузка'!C57</f>
        <v>0</v>
      </c>
      <c r="AD56" s="68">
        <f>'т.4001 выгрузка'!D57</f>
        <v>0</v>
      </c>
      <c r="AE56" s="68">
        <f>'т.4001 выгрузка'!E57</f>
        <v>0</v>
      </c>
      <c r="AF56" s="68">
        <f>'т.4001 выгрузка'!F57</f>
        <v>0</v>
      </c>
      <c r="AG56" s="68">
        <f>'т.4001 выгрузка'!G57</f>
        <v>0</v>
      </c>
      <c r="AH56" s="81">
        <f>'т.4001 выгрузка'!H57</f>
        <v>0</v>
      </c>
      <c r="AI56" s="71">
        <f t="shared" si="0"/>
        <v>0</v>
      </c>
      <c r="AJ56" s="70">
        <f t="shared" si="1"/>
        <v>0</v>
      </c>
      <c r="AK56" s="70">
        <f t="shared" si="4"/>
        <v>0</v>
      </c>
      <c r="AL56" s="70">
        <f t="shared" si="5"/>
        <v>0</v>
      </c>
      <c r="AM56" s="70">
        <f t="shared" si="2"/>
        <v>0</v>
      </c>
      <c r="AN56" s="70">
        <f t="shared" si="3"/>
        <v>0</v>
      </c>
      <c r="AO56" s="133">
        <f t="shared" si="6"/>
        <v>0</v>
      </c>
      <c r="AP56" s="133">
        <f t="shared" si="7"/>
        <v>0</v>
      </c>
      <c r="AQ56" s="133">
        <f t="shared" si="8"/>
        <v>0</v>
      </c>
      <c r="AR56" s="133">
        <f t="shared" si="9"/>
        <v>0</v>
      </c>
      <c r="AS56" s="133">
        <f t="shared" si="10"/>
        <v>0</v>
      </c>
      <c r="AT56" s="133">
        <f t="shared" si="11"/>
        <v>0</v>
      </c>
    </row>
    <row r="57" spans="1:46">
      <c r="A57" s="53" t="s">
        <v>982</v>
      </c>
      <c r="B57" s="55" t="s">
        <v>135</v>
      </c>
      <c r="C57" s="56">
        <f>'т.4000 выгрузка'!C58</f>
        <v>0</v>
      </c>
      <c r="D57" s="56">
        <f>'т.4000 выгрузка'!D58</f>
        <v>0</v>
      </c>
      <c r="E57" s="56">
        <f>'т.4000 выгрузка'!E58</f>
        <v>0</v>
      </c>
      <c r="F57" s="56">
        <f>'т.4000 выгрузка'!F58</f>
        <v>0</v>
      </c>
      <c r="G57" s="56">
        <f>'т.4000 выгрузка'!G58</f>
        <v>0</v>
      </c>
      <c r="H57" s="56">
        <f>'т.4000 выгрузка'!H58</f>
        <v>0</v>
      </c>
      <c r="I57" s="56">
        <f>'т.4000 выгрузка'!I58</f>
        <v>0</v>
      </c>
      <c r="J57" s="56">
        <f>'т.4000 выгрузка'!J58</f>
        <v>0</v>
      </c>
      <c r="K57" s="56">
        <f>'т.4000 выгрузка'!K58</f>
        <v>0</v>
      </c>
      <c r="L57" s="56">
        <f>'т.4000 выгрузка'!L58</f>
        <v>0</v>
      </c>
      <c r="M57" s="56">
        <f>'т.4000 выгрузка'!M58</f>
        <v>0</v>
      </c>
      <c r="N57" s="56">
        <f>'т.4000 выгрузка'!N58</f>
        <v>0</v>
      </c>
      <c r="O57" s="56">
        <f>'т.4000 выгрузка'!O58</f>
        <v>0</v>
      </c>
      <c r="P57" s="56">
        <f>'т.4000 выгрузка'!P58</f>
        <v>0</v>
      </c>
      <c r="Q57" s="56">
        <f>'т.4000 выгрузка'!Q58</f>
        <v>0</v>
      </c>
      <c r="R57" s="56">
        <f>'т.4000 выгрузка'!R58</f>
        <v>0</v>
      </c>
      <c r="S57" s="56">
        <f>'т.4000 выгрузка'!S58</f>
        <v>0</v>
      </c>
      <c r="T57" s="56">
        <f>'т.4000 выгрузка'!T58</f>
        <v>0</v>
      </c>
      <c r="U57" s="56">
        <f>'т.4000 выгрузка'!U58</f>
        <v>0</v>
      </c>
      <c r="V57" s="56">
        <f>'т.4000 выгрузка'!V58</f>
        <v>0</v>
      </c>
      <c r="W57" s="56">
        <f>'т.4000 выгрузка'!W58</f>
        <v>0</v>
      </c>
      <c r="X57" s="56">
        <f>'т.4000 выгрузка'!X58</f>
        <v>0</v>
      </c>
      <c r="Y57" s="56">
        <f>'т.4000 выгрузка'!Y58</f>
        <v>0</v>
      </c>
      <c r="Z57" s="56">
        <f>'т.4000 выгрузка'!Z58</f>
        <v>0</v>
      </c>
      <c r="AA57" s="56">
        <f>'т.4000 выгрузка'!AA58</f>
        <v>0</v>
      </c>
      <c r="AB57" s="79">
        <f>'т.4000 выгрузка'!AB58</f>
        <v>0</v>
      </c>
      <c r="AC57" s="80">
        <f>'т.4001 выгрузка'!C58</f>
        <v>0</v>
      </c>
      <c r="AD57" s="68">
        <f>'т.4001 выгрузка'!D58</f>
        <v>0</v>
      </c>
      <c r="AE57" s="68">
        <f>'т.4001 выгрузка'!E58</f>
        <v>0</v>
      </c>
      <c r="AF57" s="68">
        <f>'т.4001 выгрузка'!F58</f>
        <v>0</v>
      </c>
      <c r="AG57" s="68">
        <f>'т.4001 выгрузка'!G58</f>
        <v>0</v>
      </c>
      <c r="AH57" s="81">
        <f>'т.4001 выгрузка'!H58</f>
        <v>0</v>
      </c>
      <c r="AI57" s="71">
        <f t="shared" si="0"/>
        <v>0</v>
      </c>
      <c r="AJ57" s="70">
        <f t="shared" si="1"/>
        <v>0</v>
      </c>
      <c r="AK57" s="70">
        <f t="shared" si="4"/>
        <v>0</v>
      </c>
      <c r="AL57" s="70">
        <f t="shared" si="5"/>
        <v>0</v>
      </c>
      <c r="AM57" s="70">
        <f t="shared" si="2"/>
        <v>0</v>
      </c>
      <c r="AN57" s="70">
        <f t="shared" si="3"/>
        <v>0</v>
      </c>
      <c r="AO57" s="133">
        <f t="shared" si="6"/>
        <v>0</v>
      </c>
      <c r="AP57" s="133">
        <f t="shared" si="7"/>
        <v>0</v>
      </c>
      <c r="AQ57" s="133">
        <f t="shared" si="8"/>
        <v>0</v>
      </c>
      <c r="AR57" s="133">
        <f t="shared" si="9"/>
        <v>0</v>
      </c>
      <c r="AS57" s="133">
        <f t="shared" si="10"/>
        <v>0</v>
      </c>
      <c r="AT57" s="133">
        <f t="shared" si="11"/>
        <v>0</v>
      </c>
    </row>
    <row r="58" spans="1:46">
      <c r="A58" s="53" t="s">
        <v>981</v>
      </c>
      <c r="B58" s="55" t="s">
        <v>138</v>
      </c>
      <c r="C58" s="56">
        <f>'т.4000 выгрузка'!C59</f>
        <v>0</v>
      </c>
      <c r="D58" s="56">
        <f>'т.4000 выгрузка'!D59</f>
        <v>0</v>
      </c>
      <c r="E58" s="56">
        <f>'т.4000 выгрузка'!E59</f>
        <v>0</v>
      </c>
      <c r="F58" s="56">
        <f>'т.4000 выгрузка'!F59</f>
        <v>0</v>
      </c>
      <c r="G58" s="56">
        <f>'т.4000 выгрузка'!G59</f>
        <v>0</v>
      </c>
      <c r="H58" s="56">
        <f>'т.4000 выгрузка'!H59</f>
        <v>0</v>
      </c>
      <c r="I58" s="56">
        <f>'т.4000 выгрузка'!I59</f>
        <v>0</v>
      </c>
      <c r="J58" s="56">
        <f>'т.4000 выгрузка'!J59</f>
        <v>0</v>
      </c>
      <c r="K58" s="56">
        <f>'т.4000 выгрузка'!K59</f>
        <v>0</v>
      </c>
      <c r="L58" s="56">
        <f>'т.4000 выгрузка'!L59</f>
        <v>0</v>
      </c>
      <c r="M58" s="56">
        <f>'т.4000 выгрузка'!M59</f>
        <v>0</v>
      </c>
      <c r="N58" s="56">
        <f>'т.4000 выгрузка'!N59</f>
        <v>0</v>
      </c>
      <c r="O58" s="56">
        <f>'т.4000 выгрузка'!O59</f>
        <v>0</v>
      </c>
      <c r="P58" s="56">
        <f>'т.4000 выгрузка'!P59</f>
        <v>0</v>
      </c>
      <c r="Q58" s="56">
        <f>'т.4000 выгрузка'!Q59</f>
        <v>0</v>
      </c>
      <c r="R58" s="56">
        <f>'т.4000 выгрузка'!R59</f>
        <v>0</v>
      </c>
      <c r="S58" s="56">
        <f>'т.4000 выгрузка'!S59</f>
        <v>0</v>
      </c>
      <c r="T58" s="56">
        <f>'т.4000 выгрузка'!T59</f>
        <v>0</v>
      </c>
      <c r="U58" s="56">
        <f>'т.4000 выгрузка'!U59</f>
        <v>0</v>
      </c>
      <c r="V58" s="56">
        <f>'т.4000 выгрузка'!V59</f>
        <v>0</v>
      </c>
      <c r="W58" s="56">
        <f>'т.4000 выгрузка'!W59</f>
        <v>0</v>
      </c>
      <c r="X58" s="56">
        <f>'т.4000 выгрузка'!X59</f>
        <v>0</v>
      </c>
      <c r="Y58" s="56">
        <f>'т.4000 выгрузка'!Y59</f>
        <v>0</v>
      </c>
      <c r="Z58" s="56">
        <f>'т.4000 выгрузка'!Z59</f>
        <v>0</v>
      </c>
      <c r="AA58" s="56">
        <f>'т.4000 выгрузка'!AA59</f>
        <v>0</v>
      </c>
      <c r="AB58" s="79">
        <f>'т.4000 выгрузка'!AB59</f>
        <v>0</v>
      </c>
      <c r="AC58" s="80">
        <f>'т.4001 выгрузка'!C59</f>
        <v>0</v>
      </c>
      <c r="AD58" s="68">
        <f>'т.4001 выгрузка'!D59</f>
        <v>0</v>
      </c>
      <c r="AE58" s="68">
        <f>'т.4001 выгрузка'!E59</f>
        <v>0</v>
      </c>
      <c r="AF58" s="68">
        <f>'т.4001 выгрузка'!F59</f>
        <v>0</v>
      </c>
      <c r="AG58" s="68">
        <f>'т.4001 выгрузка'!G59</f>
        <v>0</v>
      </c>
      <c r="AH58" s="81">
        <f>'т.4001 выгрузка'!H59</f>
        <v>0</v>
      </c>
      <c r="AI58" s="71">
        <f t="shared" si="0"/>
        <v>0</v>
      </c>
      <c r="AJ58" s="70">
        <f t="shared" si="1"/>
        <v>0</v>
      </c>
      <c r="AK58" s="70">
        <f t="shared" si="4"/>
        <v>0</v>
      </c>
      <c r="AL58" s="70">
        <f t="shared" si="5"/>
        <v>0</v>
      </c>
      <c r="AM58" s="70">
        <f t="shared" si="2"/>
        <v>0</v>
      </c>
      <c r="AN58" s="70">
        <f t="shared" si="3"/>
        <v>0</v>
      </c>
      <c r="AO58" s="133">
        <f t="shared" si="6"/>
        <v>0</v>
      </c>
      <c r="AP58" s="133">
        <f t="shared" si="7"/>
        <v>0</v>
      </c>
      <c r="AQ58" s="133">
        <f t="shared" si="8"/>
        <v>0</v>
      </c>
      <c r="AR58" s="133">
        <f t="shared" si="9"/>
        <v>0</v>
      </c>
      <c r="AS58" s="133">
        <f t="shared" si="10"/>
        <v>0</v>
      </c>
      <c r="AT58" s="133">
        <f t="shared" si="11"/>
        <v>0</v>
      </c>
    </row>
    <row r="59" spans="1:46">
      <c r="A59" s="53" t="s">
        <v>980</v>
      </c>
      <c r="B59" s="55" t="s">
        <v>979</v>
      </c>
      <c r="C59" s="56">
        <f>'т.4000 выгрузка'!C60</f>
        <v>0</v>
      </c>
      <c r="D59" s="56">
        <f>'т.4000 выгрузка'!D60</f>
        <v>0</v>
      </c>
      <c r="E59" s="56">
        <f>'т.4000 выгрузка'!E60</f>
        <v>0</v>
      </c>
      <c r="F59" s="56">
        <f>'т.4000 выгрузка'!F60</f>
        <v>0</v>
      </c>
      <c r="G59" s="56">
        <f>'т.4000 выгрузка'!G60</f>
        <v>0</v>
      </c>
      <c r="H59" s="56">
        <f>'т.4000 выгрузка'!H60</f>
        <v>0</v>
      </c>
      <c r="I59" s="56">
        <f>'т.4000 выгрузка'!I60</f>
        <v>0</v>
      </c>
      <c r="J59" s="56">
        <f>'т.4000 выгрузка'!J60</f>
        <v>0</v>
      </c>
      <c r="K59" s="56">
        <f>'т.4000 выгрузка'!K60</f>
        <v>0</v>
      </c>
      <c r="L59" s="56">
        <f>'т.4000 выгрузка'!L60</f>
        <v>0</v>
      </c>
      <c r="M59" s="56">
        <f>'т.4000 выгрузка'!M60</f>
        <v>0</v>
      </c>
      <c r="N59" s="56">
        <f>'т.4000 выгрузка'!N60</f>
        <v>0</v>
      </c>
      <c r="O59" s="56">
        <f>'т.4000 выгрузка'!O60</f>
        <v>0</v>
      </c>
      <c r="P59" s="56">
        <f>'т.4000 выгрузка'!P60</f>
        <v>0</v>
      </c>
      <c r="Q59" s="56">
        <f>'т.4000 выгрузка'!Q60</f>
        <v>0</v>
      </c>
      <c r="R59" s="56">
        <f>'т.4000 выгрузка'!R60</f>
        <v>0</v>
      </c>
      <c r="S59" s="56">
        <f>'т.4000 выгрузка'!S60</f>
        <v>0</v>
      </c>
      <c r="T59" s="56">
        <f>'т.4000 выгрузка'!T60</f>
        <v>0</v>
      </c>
      <c r="U59" s="56">
        <f>'т.4000 выгрузка'!U60</f>
        <v>0</v>
      </c>
      <c r="V59" s="56">
        <f>'т.4000 выгрузка'!V60</f>
        <v>0</v>
      </c>
      <c r="W59" s="56">
        <f>'т.4000 выгрузка'!W60</f>
        <v>0</v>
      </c>
      <c r="X59" s="56">
        <f>'т.4000 выгрузка'!X60</f>
        <v>0</v>
      </c>
      <c r="Y59" s="56">
        <f>'т.4000 выгрузка'!Y60</f>
        <v>0</v>
      </c>
      <c r="Z59" s="56">
        <f>'т.4000 выгрузка'!Z60</f>
        <v>0</v>
      </c>
      <c r="AA59" s="56">
        <f>'т.4000 выгрузка'!AA60</f>
        <v>0</v>
      </c>
      <c r="AB59" s="79">
        <f>'т.4000 выгрузка'!AB60</f>
        <v>0</v>
      </c>
      <c r="AC59" s="80">
        <f>'т.4001 выгрузка'!C60</f>
        <v>0</v>
      </c>
      <c r="AD59" s="68">
        <f>'т.4001 выгрузка'!D60</f>
        <v>0</v>
      </c>
      <c r="AE59" s="68">
        <f>'т.4001 выгрузка'!E60</f>
        <v>0</v>
      </c>
      <c r="AF59" s="68">
        <f>'т.4001 выгрузка'!F60</f>
        <v>0</v>
      </c>
      <c r="AG59" s="68">
        <f>'т.4001 выгрузка'!G60</f>
        <v>0</v>
      </c>
      <c r="AH59" s="81">
        <f>'т.4001 выгрузка'!H60</f>
        <v>0</v>
      </c>
      <c r="AI59" s="71">
        <f t="shared" si="0"/>
        <v>0</v>
      </c>
      <c r="AJ59" s="70">
        <f t="shared" si="1"/>
        <v>0</v>
      </c>
      <c r="AK59" s="70">
        <f t="shared" si="4"/>
        <v>0</v>
      </c>
      <c r="AL59" s="70">
        <f t="shared" si="5"/>
        <v>0</v>
      </c>
      <c r="AM59" s="70">
        <f t="shared" si="2"/>
        <v>0</v>
      </c>
      <c r="AN59" s="70">
        <f t="shared" si="3"/>
        <v>0</v>
      </c>
      <c r="AO59" s="133">
        <f t="shared" si="6"/>
        <v>0</v>
      </c>
      <c r="AP59" s="133">
        <f t="shared" si="7"/>
        <v>0</v>
      </c>
      <c r="AQ59" s="133">
        <f t="shared" si="8"/>
        <v>0</v>
      </c>
      <c r="AR59" s="133">
        <f t="shared" si="9"/>
        <v>0</v>
      </c>
      <c r="AS59" s="133">
        <f t="shared" si="10"/>
        <v>0</v>
      </c>
      <c r="AT59" s="133">
        <f t="shared" si="11"/>
        <v>0</v>
      </c>
    </row>
    <row r="60" spans="1:46">
      <c r="A60" s="53" t="s">
        <v>978</v>
      </c>
      <c r="B60" s="55" t="s">
        <v>198</v>
      </c>
      <c r="C60" s="56">
        <f>'т.4000 выгрузка'!C61</f>
        <v>0</v>
      </c>
      <c r="D60" s="56">
        <f>'т.4000 выгрузка'!D61</f>
        <v>0</v>
      </c>
      <c r="E60" s="56">
        <f>'т.4000 выгрузка'!E61</f>
        <v>0</v>
      </c>
      <c r="F60" s="56">
        <f>'т.4000 выгрузка'!F61</f>
        <v>0</v>
      </c>
      <c r="G60" s="56">
        <f>'т.4000 выгрузка'!G61</f>
        <v>0</v>
      </c>
      <c r="H60" s="56">
        <f>'т.4000 выгрузка'!H61</f>
        <v>0</v>
      </c>
      <c r="I60" s="56">
        <f>'т.4000 выгрузка'!I61</f>
        <v>0</v>
      </c>
      <c r="J60" s="56">
        <f>'т.4000 выгрузка'!J61</f>
        <v>0</v>
      </c>
      <c r="K60" s="56">
        <f>'т.4000 выгрузка'!K61</f>
        <v>0</v>
      </c>
      <c r="L60" s="56">
        <f>'т.4000 выгрузка'!L61</f>
        <v>0</v>
      </c>
      <c r="M60" s="56">
        <f>'т.4000 выгрузка'!M61</f>
        <v>0</v>
      </c>
      <c r="N60" s="56">
        <f>'т.4000 выгрузка'!N61</f>
        <v>0</v>
      </c>
      <c r="O60" s="56">
        <f>'т.4000 выгрузка'!O61</f>
        <v>0</v>
      </c>
      <c r="P60" s="56">
        <f>'т.4000 выгрузка'!P61</f>
        <v>0</v>
      </c>
      <c r="Q60" s="56">
        <f>'т.4000 выгрузка'!Q61</f>
        <v>0</v>
      </c>
      <c r="R60" s="56">
        <f>'т.4000 выгрузка'!R61</f>
        <v>0</v>
      </c>
      <c r="S60" s="56">
        <f>'т.4000 выгрузка'!S61</f>
        <v>0</v>
      </c>
      <c r="T60" s="56">
        <f>'т.4000 выгрузка'!T61</f>
        <v>0</v>
      </c>
      <c r="U60" s="56">
        <f>'т.4000 выгрузка'!U61</f>
        <v>0</v>
      </c>
      <c r="V60" s="56">
        <f>'т.4000 выгрузка'!V61</f>
        <v>0</v>
      </c>
      <c r="W60" s="56">
        <f>'т.4000 выгрузка'!W61</f>
        <v>0</v>
      </c>
      <c r="X60" s="56">
        <f>'т.4000 выгрузка'!X61</f>
        <v>0</v>
      </c>
      <c r="Y60" s="56">
        <f>'т.4000 выгрузка'!Y61</f>
        <v>0</v>
      </c>
      <c r="Z60" s="56">
        <f>'т.4000 выгрузка'!Z61</f>
        <v>0</v>
      </c>
      <c r="AA60" s="56">
        <f>'т.4000 выгрузка'!AA61</f>
        <v>0</v>
      </c>
      <c r="AB60" s="79">
        <f>'т.4000 выгрузка'!AB61</f>
        <v>0</v>
      </c>
      <c r="AC60" s="80">
        <f>'т.4001 выгрузка'!C61</f>
        <v>0</v>
      </c>
      <c r="AD60" s="68">
        <f>'т.4001 выгрузка'!D61</f>
        <v>0</v>
      </c>
      <c r="AE60" s="68">
        <f>'т.4001 выгрузка'!E61</f>
        <v>0</v>
      </c>
      <c r="AF60" s="68">
        <f>'т.4001 выгрузка'!F61</f>
        <v>0</v>
      </c>
      <c r="AG60" s="68">
        <f>'т.4001 выгрузка'!G61</f>
        <v>0</v>
      </c>
      <c r="AH60" s="81">
        <f>'т.4001 выгрузка'!H61</f>
        <v>0</v>
      </c>
      <c r="AI60" s="71">
        <f t="shared" si="0"/>
        <v>0</v>
      </c>
      <c r="AJ60" s="70">
        <f t="shared" si="1"/>
        <v>0</v>
      </c>
      <c r="AK60" s="70">
        <f t="shared" si="4"/>
        <v>0</v>
      </c>
      <c r="AL60" s="70">
        <f t="shared" si="5"/>
        <v>0</v>
      </c>
      <c r="AM60" s="70">
        <f t="shared" si="2"/>
        <v>0</v>
      </c>
      <c r="AN60" s="70">
        <f t="shared" si="3"/>
        <v>0</v>
      </c>
      <c r="AO60" s="133">
        <f t="shared" si="6"/>
        <v>0</v>
      </c>
      <c r="AP60" s="133">
        <f t="shared" si="7"/>
        <v>0</v>
      </c>
      <c r="AQ60" s="133">
        <f t="shared" si="8"/>
        <v>0</v>
      </c>
      <c r="AR60" s="133">
        <f t="shared" si="9"/>
        <v>0</v>
      </c>
      <c r="AS60" s="133">
        <f t="shared" si="10"/>
        <v>0</v>
      </c>
      <c r="AT60" s="133">
        <f t="shared" si="11"/>
        <v>0</v>
      </c>
    </row>
    <row r="61" spans="1:46">
      <c r="A61" s="53" t="s">
        <v>977</v>
      </c>
      <c r="B61" s="55" t="s">
        <v>976</v>
      </c>
      <c r="C61" s="56">
        <f>'т.4000 выгрузка'!C62</f>
        <v>0</v>
      </c>
      <c r="D61" s="56">
        <f>'т.4000 выгрузка'!D62</f>
        <v>0</v>
      </c>
      <c r="E61" s="56">
        <f>'т.4000 выгрузка'!E62</f>
        <v>0</v>
      </c>
      <c r="F61" s="56">
        <f>'т.4000 выгрузка'!F62</f>
        <v>0</v>
      </c>
      <c r="G61" s="56">
        <f>'т.4000 выгрузка'!G62</f>
        <v>0</v>
      </c>
      <c r="H61" s="56">
        <f>'т.4000 выгрузка'!H62</f>
        <v>0</v>
      </c>
      <c r="I61" s="56">
        <f>'т.4000 выгрузка'!I62</f>
        <v>0</v>
      </c>
      <c r="J61" s="56">
        <f>'т.4000 выгрузка'!J62</f>
        <v>0</v>
      </c>
      <c r="K61" s="56">
        <f>'т.4000 выгрузка'!K62</f>
        <v>0</v>
      </c>
      <c r="L61" s="56">
        <f>'т.4000 выгрузка'!L62</f>
        <v>0</v>
      </c>
      <c r="M61" s="56">
        <f>'т.4000 выгрузка'!M62</f>
        <v>0</v>
      </c>
      <c r="N61" s="56">
        <f>'т.4000 выгрузка'!N62</f>
        <v>0</v>
      </c>
      <c r="O61" s="56">
        <f>'т.4000 выгрузка'!O62</f>
        <v>0</v>
      </c>
      <c r="P61" s="56">
        <f>'т.4000 выгрузка'!P62</f>
        <v>0</v>
      </c>
      <c r="Q61" s="56">
        <f>'т.4000 выгрузка'!Q62</f>
        <v>0</v>
      </c>
      <c r="R61" s="56">
        <f>'т.4000 выгрузка'!R62</f>
        <v>0</v>
      </c>
      <c r="S61" s="56">
        <f>'т.4000 выгрузка'!S62</f>
        <v>0</v>
      </c>
      <c r="T61" s="56">
        <f>'т.4000 выгрузка'!T62</f>
        <v>0</v>
      </c>
      <c r="U61" s="56">
        <f>'т.4000 выгрузка'!U62</f>
        <v>0</v>
      </c>
      <c r="V61" s="56">
        <f>'т.4000 выгрузка'!V62</f>
        <v>0</v>
      </c>
      <c r="W61" s="56">
        <f>'т.4000 выгрузка'!W62</f>
        <v>0</v>
      </c>
      <c r="X61" s="56">
        <f>'т.4000 выгрузка'!X62</f>
        <v>0</v>
      </c>
      <c r="Y61" s="56">
        <f>'т.4000 выгрузка'!Y62</f>
        <v>0</v>
      </c>
      <c r="Z61" s="56">
        <f>'т.4000 выгрузка'!Z62</f>
        <v>0</v>
      </c>
      <c r="AA61" s="56">
        <f>'т.4000 выгрузка'!AA62</f>
        <v>0</v>
      </c>
      <c r="AB61" s="79">
        <f>'т.4000 выгрузка'!AB62</f>
        <v>0</v>
      </c>
      <c r="AC61" s="80">
        <f>'т.4001 выгрузка'!C62</f>
        <v>0</v>
      </c>
      <c r="AD61" s="68">
        <f>'т.4001 выгрузка'!D62</f>
        <v>0</v>
      </c>
      <c r="AE61" s="68">
        <f>'т.4001 выгрузка'!E62</f>
        <v>0</v>
      </c>
      <c r="AF61" s="68">
        <f>'т.4001 выгрузка'!F62</f>
        <v>0</v>
      </c>
      <c r="AG61" s="68">
        <f>'т.4001 выгрузка'!G62</f>
        <v>0</v>
      </c>
      <c r="AH61" s="81">
        <f>'т.4001 выгрузка'!H62</f>
        <v>0</v>
      </c>
      <c r="AI61" s="71">
        <f t="shared" si="0"/>
        <v>0</v>
      </c>
      <c r="AJ61" s="70">
        <f t="shared" si="1"/>
        <v>0</v>
      </c>
      <c r="AK61" s="70">
        <f t="shared" si="4"/>
        <v>0</v>
      </c>
      <c r="AL61" s="70">
        <f t="shared" si="5"/>
        <v>0</v>
      </c>
      <c r="AM61" s="70">
        <f t="shared" si="2"/>
        <v>0</v>
      </c>
      <c r="AN61" s="70">
        <f t="shared" si="3"/>
        <v>0</v>
      </c>
      <c r="AO61" s="133">
        <f t="shared" si="6"/>
        <v>0</v>
      </c>
      <c r="AP61" s="133">
        <f t="shared" si="7"/>
        <v>0</v>
      </c>
      <c r="AQ61" s="133">
        <f t="shared" si="8"/>
        <v>0</v>
      </c>
      <c r="AR61" s="133">
        <f t="shared" si="9"/>
        <v>0</v>
      </c>
      <c r="AS61" s="133">
        <f t="shared" si="10"/>
        <v>0</v>
      </c>
      <c r="AT61" s="133">
        <f t="shared" si="11"/>
        <v>0</v>
      </c>
    </row>
    <row r="62" spans="1:46">
      <c r="A62" s="53" t="s">
        <v>975</v>
      </c>
      <c r="B62" s="55" t="s">
        <v>974</v>
      </c>
      <c r="C62" s="56">
        <f>'т.4000 выгрузка'!C63</f>
        <v>0</v>
      </c>
      <c r="D62" s="56">
        <f>'т.4000 выгрузка'!D63</f>
        <v>0</v>
      </c>
      <c r="E62" s="56">
        <f>'т.4000 выгрузка'!E63</f>
        <v>0</v>
      </c>
      <c r="F62" s="56">
        <f>'т.4000 выгрузка'!F63</f>
        <v>0</v>
      </c>
      <c r="G62" s="56">
        <f>'т.4000 выгрузка'!G63</f>
        <v>0</v>
      </c>
      <c r="H62" s="56">
        <f>'т.4000 выгрузка'!H63</f>
        <v>0</v>
      </c>
      <c r="I62" s="56">
        <f>'т.4000 выгрузка'!I63</f>
        <v>0</v>
      </c>
      <c r="J62" s="56">
        <f>'т.4000 выгрузка'!J63</f>
        <v>0</v>
      </c>
      <c r="K62" s="56">
        <f>'т.4000 выгрузка'!K63</f>
        <v>0</v>
      </c>
      <c r="L62" s="56">
        <f>'т.4000 выгрузка'!L63</f>
        <v>0</v>
      </c>
      <c r="M62" s="56">
        <f>'т.4000 выгрузка'!M63</f>
        <v>0</v>
      </c>
      <c r="N62" s="56">
        <f>'т.4000 выгрузка'!N63</f>
        <v>0</v>
      </c>
      <c r="O62" s="56">
        <f>'т.4000 выгрузка'!O63</f>
        <v>0</v>
      </c>
      <c r="P62" s="56">
        <f>'т.4000 выгрузка'!P63</f>
        <v>0</v>
      </c>
      <c r="Q62" s="56">
        <f>'т.4000 выгрузка'!Q63</f>
        <v>0</v>
      </c>
      <c r="R62" s="56">
        <f>'т.4000 выгрузка'!R63</f>
        <v>0</v>
      </c>
      <c r="S62" s="56">
        <f>'т.4000 выгрузка'!S63</f>
        <v>0</v>
      </c>
      <c r="T62" s="56">
        <f>'т.4000 выгрузка'!T63</f>
        <v>0</v>
      </c>
      <c r="U62" s="56">
        <f>'т.4000 выгрузка'!U63</f>
        <v>0</v>
      </c>
      <c r="V62" s="56">
        <f>'т.4000 выгрузка'!V63</f>
        <v>0</v>
      </c>
      <c r="W62" s="56">
        <f>'т.4000 выгрузка'!W63</f>
        <v>0</v>
      </c>
      <c r="X62" s="56">
        <f>'т.4000 выгрузка'!X63</f>
        <v>0</v>
      </c>
      <c r="Y62" s="56">
        <f>'т.4000 выгрузка'!Y63</f>
        <v>0</v>
      </c>
      <c r="Z62" s="56">
        <f>'т.4000 выгрузка'!Z63</f>
        <v>0</v>
      </c>
      <c r="AA62" s="56">
        <f>'т.4000 выгрузка'!AA63</f>
        <v>0</v>
      </c>
      <c r="AB62" s="79">
        <f>'т.4000 выгрузка'!AB63</f>
        <v>0</v>
      </c>
      <c r="AC62" s="80">
        <f>'т.4001 выгрузка'!C63</f>
        <v>0</v>
      </c>
      <c r="AD62" s="68">
        <f>'т.4001 выгрузка'!D63</f>
        <v>0</v>
      </c>
      <c r="AE62" s="68">
        <f>'т.4001 выгрузка'!E63</f>
        <v>0</v>
      </c>
      <c r="AF62" s="68">
        <f>'т.4001 выгрузка'!F63</f>
        <v>0</v>
      </c>
      <c r="AG62" s="68">
        <f>'т.4001 выгрузка'!G63</f>
        <v>0</v>
      </c>
      <c r="AH62" s="81">
        <f>'т.4001 выгрузка'!H63</f>
        <v>0</v>
      </c>
      <c r="AI62" s="71">
        <f t="shared" si="0"/>
        <v>0</v>
      </c>
      <c r="AJ62" s="70">
        <f t="shared" si="1"/>
        <v>0</v>
      </c>
      <c r="AK62" s="70">
        <f t="shared" si="4"/>
        <v>0</v>
      </c>
      <c r="AL62" s="70">
        <f t="shared" si="5"/>
        <v>0</v>
      </c>
      <c r="AM62" s="70">
        <f t="shared" si="2"/>
        <v>0</v>
      </c>
      <c r="AN62" s="70">
        <f t="shared" si="3"/>
        <v>0</v>
      </c>
      <c r="AO62" s="133">
        <f t="shared" si="6"/>
        <v>0</v>
      </c>
      <c r="AP62" s="133">
        <f t="shared" si="7"/>
        <v>0</v>
      </c>
      <c r="AQ62" s="133">
        <f t="shared" si="8"/>
        <v>0</v>
      </c>
      <c r="AR62" s="133">
        <f t="shared" si="9"/>
        <v>0</v>
      </c>
      <c r="AS62" s="133">
        <f t="shared" si="10"/>
        <v>0</v>
      </c>
      <c r="AT62" s="133">
        <f t="shared" si="11"/>
        <v>0</v>
      </c>
    </row>
    <row r="63" spans="1:46">
      <c r="A63" s="53" t="s">
        <v>973</v>
      </c>
      <c r="B63" s="55" t="s">
        <v>972</v>
      </c>
      <c r="C63" s="56">
        <f>'т.4000 выгрузка'!C64</f>
        <v>0</v>
      </c>
      <c r="D63" s="56">
        <f>'т.4000 выгрузка'!D64</f>
        <v>0</v>
      </c>
      <c r="E63" s="56">
        <f>'т.4000 выгрузка'!E64</f>
        <v>0</v>
      </c>
      <c r="F63" s="56">
        <f>'т.4000 выгрузка'!F64</f>
        <v>0</v>
      </c>
      <c r="G63" s="56">
        <f>'т.4000 выгрузка'!G64</f>
        <v>0</v>
      </c>
      <c r="H63" s="56">
        <f>'т.4000 выгрузка'!H64</f>
        <v>0</v>
      </c>
      <c r="I63" s="56">
        <f>'т.4000 выгрузка'!I64</f>
        <v>0</v>
      </c>
      <c r="J63" s="56">
        <f>'т.4000 выгрузка'!J64</f>
        <v>0</v>
      </c>
      <c r="K63" s="56">
        <f>'т.4000 выгрузка'!K64</f>
        <v>0</v>
      </c>
      <c r="L63" s="56">
        <f>'т.4000 выгрузка'!L64</f>
        <v>0</v>
      </c>
      <c r="M63" s="56">
        <f>'т.4000 выгрузка'!M64</f>
        <v>0</v>
      </c>
      <c r="N63" s="56">
        <f>'т.4000 выгрузка'!N64</f>
        <v>0</v>
      </c>
      <c r="O63" s="56">
        <f>'т.4000 выгрузка'!O64</f>
        <v>0</v>
      </c>
      <c r="P63" s="56">
        <f>'т.4000 выгрузка'!P64</f>
        <v>0</v>
      </c>
      <c r="Q63" s="56">
        <f>'т.4000 выгрузка'!Q64</f>
        <v>0</v>
      </c>
      <c r="R63" s="56">
        <f>'т.4000 выгрузка'!R64</f>
        <v>0</v>
      </c>
      <c r="S63" s="56">
        <f>'т.4000 выгрузка'!S64</f>
        <v>0</v>
      </c>
      <c r="T63" s="56">
        <f>'т.4000 выгрузка'!T64</f>
        <v>0</v>
      </c>
      <c r="U63" s="56">
        <f>'т.4000 выгрузка'!U64</f>
        <v>0</v>
      </c>
      <c r="V63" s="56">
        <f>'т.4000 выгрузка'!V64</f>
        <v>0</v>
      </c>
      <c r="W63" s="56">
        <f>'т.4000 выгрузка'!W64</f>
        <v>0</v>
      </c>
      <c r="X63" s="56">
        <f>'т.4000 выгрузка'!X64</f>
        <v>0</v>
      </c>
      <c r="Y63" s="56">
        <f>'т.4000 выгрузка'!Y64</f>
        <v>0</v>
      </c>
      <c r="Z63" s="56">
        <f>'т.4000 выгрузка'!Z64</f>
        <v>0</v>
      </c>
      <c r="AA63" s="56">
        <f>'т.4000 выгрузка'!AA64</f>
        <v>0</v>
      </c>
      <c r="AB63" s="79">
        <f>'т.4000 выгрузка'!AB64</f>
        <v>0</v>
      </c>
      <c r="AC63" s="80">
        <f>'т.4001 выгрузка'!C64</f>
        <v>0</v>
      </c>
      <c r="AD63" s="68">
        <f>'т.4001 выгрузка'!D64</f>
        <v>0</v>
      </c>
      <c r="AE63" s="68">
        <f>'т.4001 выгрузка'!E64</f>
        <v>0</v>
      </c>
      <c r="AF63" s="68">
        <f>'т.4001 выгрузка'!F64</f>
        <v>0</v>
      </c>
      <c r="AG63" s="68">
        <f>'т.4001 выгрузка'!G64</f>
        <v>0</v>
      </c>
      <c r="AH63" s="81">
        <f>'т.4001 выгрузка'!H64</f>
        <v>0</v>
      </c>
      <c r="AI63" s="71">
        <f t="shared" si="0"/>
        <v>0</v>
      </c>
      <c r="AJ63" s="70">
        <f t="shared" si="1"/>
        <v>0</v>
      </c>
      <c r="AK63" s="70">
        <f t="shared" si="4"/>
        <v>0</v>
      </c>
      <c r="AL63" s="70">
        <f t="shared" si="5"/>
        <v>0</v>
      </c>
      <c r="AM63" s="70">
        <f t="shared" si="2"/>
        <v>0</v>
      </c>
      <c r="AN63" s="70">
        <f t="shared" si="3"/>
        <v>0</v>
      </c>
      <c r="AO63" s="133">
        <f t="shared" si="6"/>
        <v>0</v>
      </c>
      <c r="AP63" s="133">
        <f t="shared" si="7"/>
        <v>0</v>
      </c>
      <c r="AQ63" s="133">
        <f t="shared" si="8"/>
        <v>0</v>
      </c>
      <c r="AR63" s="133">
        <f t="shared" si="9"/>
        <v>0</v>
      </c>
      <c r="AS63" s="133">
        <f t="shared" si="10"/>
        <v>0</v>
      </c>
      <c r="AT63" s="133">
        <f t="shared" si="11"/>
        <v>0</v>
      </c>
    </row>
    <row r="64" spans="1:46">
      <c r="A64" s="53" t="s">
        <v>971</v>
      </c>
      <c r="B64" s="55" t="s">
        <v>204</v>
      </c>
      <c r="C64" s="56">
        <f>'т.4000 выгрузка'!C65</f>
        <v>0</v>
      </c>
      <c r="D64" s="56">
        <f>'т.4000 выгрузка'!D65</f>
        <v>0</v>
      </c>
      <c r="E64" s="56">
        <f>'т.4000 выгрузка'!E65</f>
        <v>0</v>
      </c>
      <c r="F64" s="56">
        <f>'т.4000 выгрузка'!F65</f>
        <v>0</v>
      </c>
      <c r="G64" s="56">
        <f>'т.4000 выгрузка'!G65</f>
        <v>0</v>
      </c>
      <c r="H64" s="56">
        <f>'т.4000 выгрузка'!H65</f>
        <v>0</v>
      </c>
      <c r="I64" s="56">
        <f>'т.4000 выгрузка'!I65</f>
        <v>0</v>
      </c>
      <c r="J64" s="56">
        <f>'т.4000 выгрузка'!J65</f>
        <v>0</v>
      </c>
      <c r="K64" s="56">
        <f>'т.4000 выгрузка'!K65</f>
        <v>0</v>
      </c>
      <c r="L64" s="56">
        <f>'т.4000 выгрузка'!L65</f>
        <v>0</v>
      </c>
      <c r="M64" s="56">
        <f>'т.4000 выгрузка'!M65</f>
        <v>0</v>
      </c>
      <c r="N64" s="56">
        <f>'т.4000 выгрузка'!N65</f>
        <v>0</v>
      </c>
      <c r="O64" s="56">
        <f>'т.4000 выгрузка'!O65</f>
        <v>0</v>
      </c>
      <c r="P64" s="56">
        <f>'т.4000 выгрузка'!P65</f>
        <v>0</v>
      </c>
      <c r="Q64" s="56">
        <f>'т.4000 выгрузка'!Q65</f>
        <v>0</v>
      </c>
      <c r="R64" s="56">
        <f>'т.4000 выгрузка'!R65</f>
        <v>0</v>
      </c>
      <c r="S64" s="56">
        <f>'т.4000 выгрузка'!S65</f>
        <v>0</v>
      </c>
      <c r="T64" s="56">
        <f>'т.4000 выгрузка'!T65</f>
        <v>0</v>
      </c>
      <c r="U64" s="56">
        <f>'т.4000 выгрузка'!U65</f>
        <v>0</v>
      </c>
      <c r="V64" s="56">
        <f>'т.4000 выгрузка'!V65</f>
        <v>0</v>
      </c>
      <c r="W64" s="56">
        <f>'т.4000 выгрузка'!W65</f>
        <v>0</v>
      </c>
      <c r="X64" s="56">
        <f>'т.4000 выгрузка'!X65</f>
        <v>0</v>
      </c>
      <c r="Y64" s="56">
        <f>'т.4000 выгрузка'!Y65</f>
        <v>0</v>
      </c>
      <c r="Z64" s="56">
        <f>'т.4000 выгрузка'!Z65</f>
        <v>0</v>
      </c>
      <c r="AA64" s="56">
        <f>'т.4000 выгрузка'!AA65</f>
        <v>0</v>
      </c>
      <c r="AB64" s="79">
        <f>'т.4000 выгрузка'!AB65</f>
        <v>0</v>
      </c>
      <c r="AC64" s="80">
        <f>'т.4001 выгрузка'!C65</f>
        <v>0</v>
      </c>
      <c r="AD64" s="68">
        <f>'т.4001 выгрузка'!D65</f>
        <v>0</v>
      </c>
      <c r="AE64" s="68">
        <f>'т.4001 выгрузка'!E65</f>
        <v>0</v>
      </c>
      <c r="AF64" s="68">
        <f>'т.4001 выгрузка'!F65</f>
        <v>0</v>
      </c>
      <c r="AG64" s="68">
        <f>'т.4001 выгрузка'!G65</f>
        <v>0</v>
      </c>
      <c r="AH64" s="81">
        <f>'т.4001 выгрузка'!H65</f>
        <v>0</v>
      </c>
      <c r="AI64" s="71">
        <f t="shared" si="0"/>
        <v>0</v>
      </c>
      <c r="AJ64" s="70">
        <f t="shared" si="1"/>
        <v>0</v>
      </c>
      <c r="AK64" s="70">
        <f t="shared" si="4"/>
        <v>0</v>
      </c>
      <c r="AL64" s="70">
        <f t="shared" si="5"/>
        <v>0</v>
      </c>
      <c r="AM64" s="70">
        <f t="shared" si="2"/>
        <v>0</v>
      </c>
      <c r="AN64" s="70">
        <f t="shared" si="3"/>
        <v>0</v>
      </c>
      <c r="AO64" s="133">
        <f t="shared" si="6"/>
        <v>0</v>
      </c>
      <c r="AP64" s="133">
        <f t="shared" si="7"/>
        <v>0</v>
      </c>
      <c r="AQ64" s="133">
        <f t="shared" si="8"/>
        <v>0</v>
      </c>
      <c r="AR64" s="133">
        <f t="shared" si="9"/>
        <v>0</v>
      </c>
      <c r="AS64" s="133">
        <f t="shared" si="10"/>
        <v>0</v>
      </c>
      <c r="AT64" s="133">
        <f t="shared" si="11"/>
        <v>0</v>
      </c>
    </row>
    <row r="65" spans="1:46">
      <c r="A65" s="53" t="s">
        <v>970</v>
      </c>
      <c r="B65" s="55" t="s">
        <v>207</v>
      </c>
      <c r="C65" s="56">
        <f>'т.4000 выгрузка'!C66</f>
        <v>0</v>
      </c>
      <c r="D65" s="56">
        <f>'т.4000 выгрузка'!D66</f>
        <v>0</v>
      </c>
      <c r="E65" s="56">
        <f>'т.4000 выгрузка'!E66</f>
        <v>0</v>
      </c>
      <c r="F65" s="56">
        <f>'т.4000 выгрузка'!F66</f>
        <v>0</v>
      </c>
      <c r="G65" s="56">
        <f>'т.4000 выгрузка'!G66</f>
        <v>0</v>
      </c>
      <c r="H65" s="56">
        <f>'т.4000 выгрузка'!H66</f>
        <v>0</v>
      </c>
      <c r="I65" s="56">
        <f>'т.4000 выгрузка'!I66</f>
        <v>0</v>
      </c>
      <c r="J65" s="56">
        <f>'т.4000 выгрузка'!J66</f>
        <v>0</v>
      </c>
      <c r="K65" s="56">
        <f>'т.4000 выгрузка'!K66</f>
        <v>0</v>
      </c>
      <c r="L65" s="56">
        <f>'т.4000 выгрузка'!L66</f>
        <v>0</v>
      </c>
      <c r="M65" s="56">
        <f>'т.4000 выгрузка'!M66</f>
        <v>0</v>
      </c>
      <c r="N65" s="56">
        <f>'т.4000 выгрузка'!N66</f>
        <v>0</v>
      </c>
      <c r="O65" s="56">
        <f>'т.4000 выгрузка'!O66</f>
        <v>0</v>
      </c>
      <c r="P65" s="56">
        <f>'т.4000 выгрузка'!P66</f>
        <v>0</v>
      </c>
      <c r="Q65" s="56">
        <f>'т.4000 выгрузка'!Q66</f>
        <v>0</v>
      </c>
      <c r="R65" s="56">
        <f>'т.4000 выгрузка'!R66</f>
        <v>0</v>
      </c>
      <c r="S65" s="56">
        <f>'т.4000 выгрузка'!S66</f>
        <v>0</v>
      </c>
      <c r="T65" s="56">
        <f>'т.4000 выгрузка'!T66</f>
        <v>0</v>
      </c>
      <c r="U65" s="56">
        <f>'т.4000 выгрузка'!U66</f>
        <v>0</v>
      </c>
      <c r="V65" s="56">
        <f>'т.4000 выгрузка'!V66</f>
        <v>0</v>
      </c>
      <c r="W65" s="56">
        <f>'т.4000 выгрузка'!W66</f>
        <v>0</v>
      </c>
      <c r="X65" s="56">
        <f>'т.4000 выгрузка'!X66</f>
        <v>0</v>
      </c>
      <c r="Y65" s="56">
        <f>'т.4000 выгрузка'!Y66</f>
        <v>0</v>
      </c>
      <c r="Z65" s="56">
        <f>'т.4000 выгрузка'!Z66</f>
        <v>0</v>
      </c>
      <c r="AA65" s="56">
        <f>'т.4000 выгрузка'!AA66</f>
        <v>0</v>
      </c>
      <c r="AB65" s="79">
        <f>'т.4000 выгрузка'!AB66</f>
        <v>0</v>
      </c>
      <c r="AC65" s="80">
        <f>'т.4001 выгрузка'!C66</f>
        <v>0</v>
      </c>
      <c r="AD65" s="68">
        <f>'т.4001 выгрузка'!D66</f>
        <v>0</v>
      </c>
      <c r="AE65" s="68">
        <f>'т.4001 выгрузка'!E66</f>
        <v>0</v>
      </c>
      <c r="AF65" s="68">
        <f>'т.4001 выгрузка'!F66</f>
        <v>0</v>
      </c>
      <c r="AG65" s="68">
        <f>'т.4001 выгрузка'!G66</f>
        <v>0</v>
      </c>
      <c r="AH65" s="81">
        <f>'т.4001 выгрузка'!H66</f>
        <v>0</v>
      </c>
      <c r="AI65" s="71">
        <f t="shared" si="0"/>
        <v>0</v>
      </c>
      <c r="AJ65" s="70">
        <f t="shared" si="1"/>
        <v>0</v>
      </c>
      <c r="AK65" s="70">
        <f t="shared" si="4"/>
        <v>0</v>
      </c>
      <c r="AL65" s="70">
        <f t="shared" si="5"/>
        <v>0</v>
      </c>
      <c r="AM65" s="70">
        <f t="shared" si="2"/>
        <v>0</v>
      </c>
      <c r="AN65" s="70">
        <f t="shared" si="3"/>
        <v>0</v>
      </c>
      <c r="AO65" s="133">
        <f t="shared" si="6"/>
        <v>0</v>
      </c>
      <c r="AP65" s="133">
        <f t="shared" si="7"/>
        <v>0</v>
      </c>
      <c r="AQ65" s="133">
        <f t="shared" si="8"/>
        <v>0</v>
      </c>
      <c r="AR65" s="133">
        <f t="shared" si="9"/>
        <v>0</v>
      </c>
      <c r="AS65" s="133">
        <f t="shared" si="10"/>
        <v>0</v>
      </c>
      <c r="AT65" s="133">
        <f t="shared" si="11"/>
        <v>0</v>
      </c>
    </row>
    <row r="66" spans="1:46">
      <c r="A66" s="53" t="s">
        <v>969</v>
      </c>
      <c r="B66" s="55" t="s">
        <v>213</v>
      </c>
      <c r="C66" s="56">
        <f>'т.4000 выгрузка'!C67</f>
        <v>0</v>
      </c>
      <c r="D66" s="56">
        <f>'т.4000 выгрузка'!D67</f>
        <v>0</v>
      </c>
      <c r="E66" s="56">
        <f>'т.4000 выгрузка'!E67</f>
        <v>0</v>
      </c>
      <c r="F66" s="56">
        <f>'т.4000 выгрузка'!F67</f>
        <v>0</v>
      </c>
      <c r="G66" s="56">
        <f>'т.4000 выгрузка'!G67</f>
        <v>0</v>
      </c>
      <c r="H66" s="56">
        <f>'т.4000 выгрузка'!H67</f>
        <v>0</v>
      </c>
      <c r="I66" s="56">
        <f>'т.4000 выгрузка'!I67</f>
        <v>0</v>
      </c>
      <c r="J66" s="56">
        <f>'т.4000 выгрузка'!J67</f>
        <v>0</v>
      </c>
      <c r="K66" s="56">
        <f>'т.4000 выгрузка'!K67</f>
        <v>0</v>
      </c>
      <c r="L66" s="56">
        <f>'т.4000 выгрузка'!L67</f>
        <v>0</v>
      </c>
      <c r="M66" s="56">
        <f>'т.4000 выгрузка'!M67</f>
        <v>0</v>
      </c>
      <c r="N66" s="56">
        <f>'т.4000 выгрузка'!N67</f>
        <v>0</v>
      </c>
      <c r="O66" s="56">
        <f>'т.4000 выгрузка'!O67</f>
        <v>0</v>
      </c>
      <c r="P66" s="56">
        <f>'т.4000 выгрузка'!P67</f>
        <v>0</v>
      </c>
      <c r="Q66" s="56">
        <f>'т.4000 выгрузка'!Q67</f>
        <v>0</v>
      </c>
      <c r="R66" s="56">
        <f>'т.4000 выгрузка'!R67</f>
        <v>0</v>
      </c>
      <c r="S66" s="56">
        <f>'т.4000 выгрузка'!S67</f>
        <v>0</v>
      </c>
      <c r="T66" s="56">
        <f>'т.4000 выгрузка'!T67</f>
        <v>0</v>
      </c>
      <c r="U66" s="56">
        <f>'т.4000 выгрузка'!U67</f>
        <v>0</v>
      </c>
      <c r="V66" s="56">
        <f>'т.4000 выгрузка'!V67</f>
        <v>0</v>
      </c>
      <c r="W66" s="56">
        <f>'т.4000 выгрузка'!W67</f>
        <v>0</v>
      </c>
      <c r="X66" s="56">
        <f>'т.4000 выгрузка'!X67</f>
        <v>0</v>
      </c>
      <c r="Y66" s="56">
        <f>'т.4000 выгрузка'!Y67</f>
        <v>0</v>
      </c>
      <c r="Z66" s="56">
        <f>'т.4000 выгрузка'!Z67</f>
        <v>0</v>
      </c>
      <c r="AA66" s="56">
        <f>'т.4000 выгрузка'!AA67</f>
        <v>0</v>
      </c>
      <c r="AB66" s="79">
        <f>'т.4000 выгрузка'!AB67</f>
        <v>0</v>
      </c>
      <c r="AC66" s="80">
        <f>'т.4001 выгрузка'!C67</f>
        <v>0</v>
      </c>
      <c r="AD66" s="68">
        <f>'т.4001 выгрузка'!D67</f>
        <v>0</v>
      </c>
      <c r="AE66" s="68">
        <f>'т.4001 выгрузка'!E67</f>
        <v>0</v>
      </c>
      <c r="AF66" s="68">
        <f>'т.4001 выгрузка'!F67</f>
        <v>0</v>
      </c>
      <c r="AG66" s="68">
        <f>'т.4001 выгрузка'!G67</f>
        <v>0</v>
      </c>
      <c r="AH66" s="81">
        <f>'т.4001 выгрузка'!H67</f>
        <v>0</v>
      </c>
      <c r="AI66" s="71">
        <f t="shared" si="0"/>
        <v>0</v>
      </c>
      <c r="AJ66" s="70">
        <f t="shared" si="1"/>
        <v>0</v>
      </c>
      <c r="AK66" s="70">
        <f t="shared" si="4"/>
        <v>0</v>
      </c>
      <c r="AL66" s="70">
        <f t="shared" si="5"/>
        <v>0</v>
      </c>
      <c r="AM66" s="70">
        <f t="shared" si="2"/>
        <v>0</v>
      </c>
      <c r="AN66" s="70">
        <f t="shared" si="3"/>
        <v>0</v>
      </c>
      <c r="AO66" s="133">
        <f t="shared" si="6"/>
        <v>0</v>
      </c>
      <c r="AP66" s="133">
        <f t="shared" si="7"/>
        <v>0</v>
      </c>
      <c r="AQ66" s="133">
        <f t="shared" si="8"/>
        <v>0</v>
      </c>
      <c r="AR66" s="133">
        <f t="shared" si="9"/>
        <v>0</v>
      </c>
      <c r="AS66" s="133">
        <f t="shared" si="10"/>
        <v>0</v>
      </c>
      <c r="AT66" s="133">
        <f t="shared" si="11"/>
        <v>0</v>
      </c>
    </row>
    <row r="67" spans="1:46">
      <c r="A67" s="53" t="s">
        <v>951</v>
      </c>
      <c r="B67" s="55" t="s">
        <v>968</v>
      </c>
      <c r="C67" s="56">
        <f>'т.4000 выгрузка'!C68</f>
        <v>0</v>
      </c>
      <c r="D67" s="56">
        <f>'т.4000 выгрузка'!D68</f>
        <v>0</v>
      </c>
      <c r="E67" s="56">
        <f>'т.4000 выгрузка'!E68</f>
        <v>0</v>
      </c>
      <c r="F67" s="56">
        <f>'т.4000 выгрузка'!F68</f>
        <v>0</v>
      </c>
      <c r="G67" s="56">
        <f>'т.4000 выгрузка'!G68</f>
        <v>0</v>
      </c>
      <c r="H67" s="56">
        <f>'т.4000 выгрузка'!H68</f>
        <v>0</v>
      </c>
      <c r="I67" s="56">
        <f>'т.4000 выгрузка'!I68</f>
        <v>0</v>
      </c>
      <c r="J67" s="56">
        <f>'т.4000 выгрузка'!J68</f>
        <v>0</v>
      </c>
      <c r="K67" s="56">
        <f>'т.4000 выгрузка'!K68</f>
        <v>0</v>
      </c>
      <c r="L67" s="56">
        <f>'т.4000 выгрузка'!L68</f>
        <v>0</v>
      </c>
      <c r="M67" s="56">
        <f>'т.4000 выгрузка'!M68</f>
        <v>0</v>
      </c>
      <c r="N67" s="56">
        <f>'т.4000 выгрузка'!N68</f>
        <v>0</v>
      </c>
      <c r="O67" s="56">
        <f>'т.4000 выгрузка'!O68</f>
        <v>0</v>
      </c>
      <c r="P67" s="56">
        <f>'т.4000 выгрузка'!P68</f>
        <v>0</v>
      </c>
      <c r="Q67" s="56">
        <f>'т.4000 выгрузка'!Q68</f>
        <v>0</v>
      </c>
      <c r="R67" s="56">
        <f>'т.4000 выгрузка'!R68</f>
        <v>0</v>
      </c>
      <c r="S67" s="56">
        <f>'т.4000 выгрузка'!S68</f>
        <v>0</v>
      </c>
      <c r="T67" s="56">
        <f>'т.4000 выгрузка'!T68</f>
        <v>0</v>
      </c>
      <c r="U67" s="56">
        <f>'т.4000 выгрузка'!U68</f>
        <v>0</v>
      </c>
      <c r="V67" s="56">
        <f>'т.4000 выгрузка'!V68</f>
        <v>0</v>
      </c>
      <c r="W67" s="56">
        <f>'т.4000 выгрузка'!W68</f>
        <v>0</v>
      </c>
      <c r="X67" s="56">
        <f>'т.4000 выгрузка'!X68</f>
        <v>0</v>
      </c>
      <c r="Y67" s="56">
        <f>'т.4000 выгрузка'!Y68</f>
        <v>0</v>
      </c>
      <c r="Z67" s="56">
        <f>'т.4000 выгрузка'!Z68</f>
        <v>0</v>
      </c>
      <c r="AA67" s="56">
        <f>'т.4000 выгрузка'!AA68</f>
        <v>0</v>
      </c>
      <c r="AB67" s="79">
        <f>'т.4000 выгрузка'!AB68</f>
        <v>0</v>
      </c>
      <c r="AC67" s="80">
        <f>'т.4001 выгрузка'!C68</f>
        <v>0</v>
      </c>
      <c r="AD67" s="68">
        <f>'т.4001 выгрузка'!D68</f>
        <v>0</v>
      </c>
      <c r="AE67" s="68">
        <f>'т.4001 выгрузка'!E68</f>
        <v>0</v>
      </c>
      <c r="AF67" s="68">
        <f>'т.4001 выгрузка'!F68</f>
        <v>0</v>
      </c>
      <c r="AG67" s="68">
        <f>'т.4001 выгрузка'!G68</f>
        <v>0</v>
      </c>
      <c r="AH67" s="81">
        <f>'т.4001 выгрузка'!H68</f>
        <v>0</v>
      </c>
      <c r="AI67" s="71">
        <f t="shared" si="0"/>
        <v>0</v>
      </c>
      <c r="AJ67" s="70">
        <f t="shared" si="1"/>
        <v>0</v>
      </c>
      <c r="AK67" s="70">
        <f t="shared" si="4"/>
        <v>0</v>
      </c>
      <c r="AL67" s="70">
        <f t="shared" si="5"/>
        <v>0</v>
      </c>
      <c r="AM67" s="70">
        <f t="shared" si="2"/>
        <v>0</v>
      </c>
      <c r="AN67" s="70">
        <f t="shared" si="3"/>
        <v>0</v>
      </c>
      <c r="AO67" s="133">
        <f t="shared" si="6"/>
        <v>0</v>
      </c>
      <c r="AP67" s="133">
        <f t="shared" si="7"/>
        <v>0</v>
      </c>
      <c r="AQ67" s="133">
        <f t="shared" si="8"/>
        <v>0</v>
      </c>
      <c r="AR67" s="133">
        <f t="shared" si="9"/>
        <v>0</v>
      </c>
      <c r="AS67" s="133">
        <f t="shared" si="10"/>
        <v>0</v>
      </c>
      <c r="AT67" s="133">
        <f t="shared" si="11"/>
        <v>0</v>
      </c>
    </row>
    <row r="68" spans="1:46">
      <c r="A68" s="53" t="s">
        <v>967</v>
      </c>
      <c r="B68" s="55" t="s">
        <v>216</v>
      </c>
      <c r="C68" s="56">
        <f>'т.4000 выгрузка'!C69</f>
        <v>0</v>
      </c>
      <c r="D68" s="56">
        <f>'т.4000 выгрузка'!D69</f>
        <v>0</v>
      </c>
      <c r="E68" s="56">
        <f>'т.4000 выгрузка'!E69</f>
        <v>0</v>
      </c>
      <c r="F68" s="56">
        <f>'т.4000 выгрузка'!F69</f>
        <v>0</v>
      </c>
      <c r="G68" s="56">
        <f>'т.4000 выгрузка'!G69</f>
        <v>0</v>
      </c>
      <c r="H68" s="56">
        <f>'т.4000 выгрузка'!H69</f>
        <v>0</v>
      </c>
      <c r="I68" s="56">
        <f>'т.4000 выгрузка'!I69</f>
        <v>0</v>
      </c>
      <c r="J68" s="56">
        <f>'т.4000 выгрузка'!J69</f>
        <v>0</v>
      </c>
      <c r="K68" s="56">
        <f>'т.4000 выгрузка'!K69</f>
        <v>0</v>
      </c>
      <c r="L68" s="56">
        <f>'т.4000 выгрузка'!L69</f>
        <v>0</v>
      </c>
      <c r="M68" s="56">
        <f>'т.4000 выгрузка'!M69</f>
        <v>0</v>
      </c>
      <c r="N68" s="56">
        <f>'т.4000 выгрузка'!N69</f>
        <v>0</v>
      </c>
      <c r="O68" s="56">
        <f>'т.4000 выгрузка'!O69</f>
        <v>0</v>
      </c>
      <c r="P68" s="56">
        <f>'т.4000 выгрузка'!P69</f>
        <v>0</v>
      </c>
      <c r="Q68" s="56">
        <f>'т.4000 выгрузка'!Q69</f>
        <v>0</v>
      </c>
      <c r="R68" s="56">
        <f>'т.4000 выгрузка'!R69</f>
        <v>0</v>
      </c>
      <c r="S68" s="56">
        <f>'т.4000 выгрузка'!S69</f>
        <v>0</v>
      </c>
      <c r="T68" s="56">
        <f>'т.4000 выгрузка'!T69</f>
        <v>0</v>
      </c>
      <c r="U68" s="56">
        <f>'т.4000 выгрузка'!U69</f>
        <v>0</v>
      </c>
      <c r="V68" s="56">
        <f>'т.4000 выгрузка'!V69</f>
        <v>0</v>
      </c>
      <c r="W68" s="56">
        <f>'т.4000 выгрузка'!W69</f>
        <v>0</v>
      </c>
      <c r="X68" s="56">
        <f>'т.4000 выгрузка'!X69</f>
        <v>0</v>
      </c>
      <c r="Y68" s="56">
        <f>'т.4000 выгрузка'!Y69</f>
        <v>0</v>
      </c>
      <c r="Z68" s="56">
        <f>'т.4000 выгрузка'!Z69</f>
        <v>0</v>
      </c>
      <c r="AA68" s="56">
        <f>'т.4000 выгрузка'!AA69</f>
        <v>0</v>
      </c>
      <c r="AB68" s="79">
        <f>'т.4000 выгрузка'!AB69</f>
        <v>0</v>
      </c>
      <c r="AC68" s="80">
        <f>'т.4001 выгрузка'!C69</f>
        <v>0</v>
      </c>
      <c r="AD68" s="68">
        <f>'т.4001 выгрузка'!D69</f>
        <v>0</v>
      </c>
      <c r="AE68" s="68">
        <f>'т.4001 выгрузка'!E69</f>
        <v>0</v>
      </c>
      <c r="AF68" s="68">
        <f>'т.4001 выгрузка'!F69</f>
        <v>0</v>
      </c>
      <c r="AG68" s="68">
        <f>'т.4001 выгрузка'!G69</f>
        <v>0</v>
      </c>
      <c r="AH68" s="81">
        <f>'т.4001 выгрузка'!H69</f>
        <v>0</v>
      </c>
      <c r="AI68" s="71">
        <f t="shared" si="0"/>
        <v>0</v>
      </c>
      <c r="AJ68" s="70">
        <f t="shared" si="1"/>
        <v>0</v>
      </c>
      <c r="AK68" s="70">
        <f t="shared" si="4"/>
        <v>0</v>
      </c>
      <c r="AL68" s="70">
        <f t="shared" si="5"/>
        <v>0</v>
      </c>
      <c r="AM68" s="70">
        <f t="shared" si="2"/>
        <v>0</v>
      </c>
      <c r="AN68" s="70">
        <f t="shared" si="3"/>
        <v>0</v>
      </c>
      <c r="AO68" s="133">
        <f t="shared" si="6"/>
        <v>0</v>
      </c>
      <c r="AP68" s="133">
        <f t="shared" si="7"/>
        <v>0</v>
      </c>
      <c r="AQ68" s="133">
        <f t="shared" si="8"/>
        <v>0</v>
      </c>
      <c r="AR68" s="133">
        <f t="shared" si="9"/>
        <v>0</v>
      </c>
      <c r="AS68" s="133">
        <f t="shared" si="10"/>
        <v>0</v>
      </c>
      <c r="AT68" s="133">
        <f t="shared" si="11"/>
        <v>0</v>
      </c>
    </row>
    <row r="69" spans="1:46">
      <c r="A69" s="53" t="s">
        <v>951</v>
      </c>
      <c r="B69" s="55" t="s">
        <v>219</v>
      </c>
      <c r="C69" s="56">
        <f>'т.4000 выгрузка'!C70</f>
        <v>0</v>
      </c>
      <c r="D69" s="56">
        <f>'т.4000 выгрузка'!D70</f>
        <v>0</v>
      </c>
      <c r="E69" s="56">
        <f>'т.4000 выгрузка'!E70</f>
        <v>0</v>
      </c>
      <c r="F69" s="56">
        <f>'т.4000 выгрузка'!F70</f>
        <v>0</v>
      </c>
      <c r="G69" s="56">
        <f>'т.4000 выгрузка'!G70</f>
        <v>0</v>
      </c>
      <c r="H69" s="56">
        <f>'т.4000 выгрузка'!H70</f>
        <v>0</v>
      </c>
      <c r="I69" s="56">
        <f>'т.4000 выгрузка'!I70</f>
        <v>0</v>
      </c>
      <c r="J69" s="56">
        <f>'т.4000 выгрузка'!J70</f>
        <v>0</v>
      </c>
      <c r="K69" s="56">
        <f>'т.4000 выгрузка'!K70</f>
        <v>0</v>
      </c>
      <c r="L69" s="56">
        <f>'т.4000 выгрузка'!L70</f>
        <v>0</v>
      </c>
      <c r="M69" s="56">
        <f>'т.4000 выгрузка'!M70</f>
        <v>0</v>
      </c>
      <c r="N69" s="56">
        <f>'т.4000 выгрузка'!N70</f>
        <v>0</v>
      </c>
      <c r="O69" s="56">
        <f>'т.4000 выгрузка'!O70</f>
        <v>0</v>
      </c>
      <c r="P69" s="56">
        <f>'т.4000 выгрузка'!P70</f>
        <v>0</v>
      </c>
      <c r="Q69" s="56">
        <f>'т.4000 выгрузка'!Q70</f>
        <v>0</v>
      </c>
      <c r="R69" s="56">
        <f>'т.4000 выгрузка'!R70</f>
        <v>0</v>
      </c>
      <c r="S69" s="56">
        <f>'т.4000 выгрузка'!S70</f>
        <v>0</v>
      </c>
      <c r="T69" s="56">
        <f>'т.4000 выгрузка'!T70</f>
        <v>0</v>
      </c>
      <c r="U69" s="56">
        <f>'т.4000 выгрузка'!U70</f>
        <v>0</v>
      </c>
      <c r="V69" s="56">
        <f>'т.4000 выгрузка'!V70</f>
        <v>0</v>
      </c>
      <c r="W69" s="56">
        <f>'т.4000 выгрузка'!W70</f>
        <v>0</v>
      </c>
      <c r="X69" s="56">
        <f>'т.4000 выгрузка'!X70</f>
        <v>0</v>
      </c>
      <c r="Y69" s="56">
        <f>'т.4000 выгрузка'!Y70</f>
        <v>0</v>
      </c>
      <c r="Z69" s="56">
        <f>'т.4000 выгрузка'!Z70</f>
        <v>0</v>
      </c>
      <c r="AA69" s="56">
        <f>'т.4000 выгрузка'!AA70</f>
        <v>0</v>
      </c>
      <c r="AB69" s="79">
        <f>'т.4000 выгрузка'!AB70</f>
        <v>0</v>
      </c>
      <c r="AC69" s="80">
        <f>'т.4001 выгрузка'!C70</f>
        <v>0</v>
      </c>
      <c r="AD69" s="68">
        <f>'т.4001 выгрузка'!D70</f>
        <v>0</v>
      </c>
      <c r="AE69" s="68">
        <f>'т.4001 выгрузка'!E70</f>
        <v>0</v>
      </c>
      <c r="AF69" s="68">
        <f>'т.4001 выгрузка'!F70</f>
        <v>0</v>
      </c>
      <c r="AG69" s="68">
        <f>'т.4001 выгрузка'!G70</f>
        <v>0</v>
      </c>
      <c r="AH69" s="81">
        <f>'т.4001 выгрузка'!H70</f>
        <v>0</v>
      </c>
      <c r="AI69" s="71">
        <f t="shared" si="0"/>
        <v>0</v>
      </c>
      <c r="AJ69" s="70">
        <f t="shared" si="1"/>
        <v>0</v>
      </c>
      <c r="AK69" s="70">
        <f t="shared" si="4"/>
        <v>0</v>
      </c>
      <c r="AL69" s="70">
        <f t="shared" si="5"/>
        <v>0</v>
      </c>
      <c r="AM69" s="70">
        <f t="shared" si="2"/>
        <v>0</v>
      </c>
      <c r="AN69" s="70">
        <f t="shared" si="3"/>
        <v>0</v>
      </c>
      <c r="AO69" s="133">
        <f t="shared" si="6"/>
        <v>0</v>
      </c>
      <c r="AP69" s="133">
        <f t="shared" si="7"/>
        <v>0</v>
      </c>
      <c r="AQ69" s="133">
        <f t="shared" si="8"/>
        <v>0</v>
      </c>
      <c r="AR69" s="133">
        <f t="shared" si="9"/>
        <v>0</v>
      </c>
      <c r="AS69" s="133">
        <f t="shared" si="10"/>
        <v>0</v>
      </c>
      <c r="AT69" s="133">
        <f t="shared" si="11"/>
        <v>0</v>
      </c>
    </row>
    <row r="70" spans="1:46">
      <c r="A70" s="53" t="s">
        <v>966</v>
      </c>
      <c r="B70" s="55" t="s">
        <v>222</v>
      </c>
      <c r="C70" s="56">
        <f>'т.4000 выгрузка'!C71</f>
        <v>0</v>
      </c>
      <c r="D70" s="56">
        <f>'т.4000 выгрузка'!D71</f>
        <v>0</v>
      </c>
      <c r="E70" s="56">
        <f>'т.4000 выгрузка'!E71</f>
        <v>0</v>
      </c>
      <c r="F70" s="56">
        <f>'т.4000 выгрузка'!F71</f>
        <v>0</v>
      </c>
      <c r="G70" s="56">
        <f>'т.4000 выгрузка'!G71</f>
        <v>0</v>
      </c>
      <c r="H70" s="56">
        <f>'т.4000 выгрузка'!H71</f>
        <v>0</v>
      </c>
      <c r="I70" s="56">
        <f>'т.4000 выгрузка'!I71</f>
        <v>0</v>
      </c>
      <c r="J70" s="56">
        <f>'т.4000 выгрузка'!J71</f>
        <v>0</v>
      </c>
      <c r="K70" s="56">
        <f>'т.4000 выгрузка'!K71</f>
        <v>0</v>
      </c>
      <c r="L70" s="56">
        <f>'т.4000 выгрузка'!L71</f>
        <v>0</v>
      </c>
      <c r="M70" s="56">
        <f>'т.4000 выгрузка'!M71</f>
        <v>0</v>
      </c>
      <c r="N70" s="56">
        <f>'т.4000 выгрузка'!N71</f>
        <v>0</v>
      </c>
      <c r="O70" s="56">
        <f>'т.4000 выгрузка'!O71</f>
        <v>0</v>
      </c>
      <c r="P70" s="56">
        <f>'т.4000 выгрузка'!P71</f>
        <v>0</v>
      </c>
      <c r="Q70" s="56">
        <f>'т.4000 выгрузка'!Q71</f>
        <v>0</v>
      </c>
      <c r="R70" s="56">
        <f>'т.4000 выгрузка'!R71</f>
        <v>0</v>
      </c>
      <c r="S70" s="56">
        <f>'т.4000 выгрузка'!S71</f>
        <v>0</v>
      </c>
      <c r="T70" s="56">
        <f>'т.4000 выгрузка'!T71</f>
        <v>0</v>
      </c>
      <c r="U70" s="56">
        <f>'т.4000 выгрузка'!U71</f>
        <v>0</v>
      </c>
      <c r="V70" s="56">
        <f>'т.4000 выгрузка'!V71</f>
        <v>0</v>
      </c>
      <c r="W70" s="56">
        <f>'т.4000 выгрузка'!W71</f>
        <v>0</v>
      </c>
      <c r="X70" s="56">
        <f>'т.4000 выгрузка'!X71</f>
        <v>0</v>
      </c>
      <c r="Y70" s="56">
        <f>'т.4000 выгрузка'!Y71</f>
        <v>0</v>
      </c>
      <c r="Z70" s="56">
        <f>'т.4000 выгрузка'!Z71</f>
        <v>0</v>
      </c>
      <c r="AA70" s="56">
        <f>'т.4000 выгрузка'!AA71</f>
        <v>0</v>
      </c>
      <c r="AB70" s="79">
        <f>'т.4000 выгрузка'!AB71</f>
        <v>0</v>
      </c>
      <c r="AC70" s="80">
        <f>'т.4001 выгрузка'!C71</f>
        <v>0</v>
      </c>
      <c r="AD70" s="68">
        <f>'т.4001 выгрузка'!D71</f>
        <v>0</v>
      </c>
      <c r="AE70" s="68">
        <f>'т.4001 выгрузка'!E71</f>
        <v>0</v>
      </c>
      <c r="AF70" s="68">
        <f>'т.4001 выгрузка'!F71</f>
        <v>0</v>
      </c>
      <c r="AG70" s="68">
        <f>'т.4001 выгрузка'!G71</f>
        <v>0</v>
      </c>
      <c r="AH70" s="81">
        <f>'т.4001 выгрузка'!H71</f>
        <v>0</v>
      </c>
      <c r="AI70" s="71">
        <f t="shared" si="0"/>
        <v>0</v>
      </c>
      <c r="AJ70" s="70">
        <f t="shared" si="1"/>
        <v>0</v>
      </c>
      <c r="AK70" s="70">
        <f t="shared" si="4"/>
        <v>0</v>
      </c>
      <c r="AL70" s="70">
        <f t="shared" si="5"/>
        <v>0</v>
      </c>
      <c r="AM70" s="70">
        <f t="shared" si="2"/>
        <v>0</v>
      </c>
      <c r="AN70" s="70">
        <f t="shared" si="3"/>
        <v>0</v>
      </c>
      <c r="AO70" s="133">
        <f t="shared" si="6"/>
        <v>0</v>
      </c>
      <c r="AP70" s="133">
        <f t="shared" si="7"/>
        <v>0</v>
      </c>
      <c r="AQ70" s="133">
        <f t="shared" si="8"/>
        <v>0</v>
      </c>
      <c r="AR70" s="133">
        <f t="shared" si="9"/>
        <v>0</v>
      </c>
      <c r="AS70" s="133">
        <f t="shared" si="10"/>
        <v>0</v>
      </c>
      <c r="AT70" s="133">
        <f t="shared" si="11"/>
        <v>0</v>
      </c>
    </row>
    <row r="71" spans="1:46">
      <c r="A71" s="53" t="s">
        <v>965</v>
      </c>
      <c r="B71" s="54" t="s">
        <v>225</v>
      </c>
      <c r="C71" s="56">
        <f>'т.4000 выгрузка'!C72</f>
        <v>0</v>
      </c>
      <c r="D71" s="56">
        <f>'т.4000 выгрузка'!D72</f>
        <v>0</v>
      </c>
      <c r="E71" s="56">
        <f>'т.4000 выгрузка'!E72</f>
        <v>0</v>
      </c>
      <c r="F71" s="56">
        <f>'т.4000 выгрузка'!F72</f>
        <v>0</v>
      </c>
      <c r="G71" s="56">
        <f>'т.4000 выгрузка'!G72</f>
        <v>0</v>
      </c>
      <c r="H71" s="56">
        <f>'т.4000 выгрузка'!H72</f>
        <v>0</v>
      </c>
      <c r="I71" s="56">
        <f>'т.4000 выгрузка'!I72</f>
        <v>0</v>
      </c>
      <c r="J71" s="56">
        <f>'т.4000 выгрузка'!J72</f>
        <v>0</v>
      </c>
      <c r="K71" s="56">
        <f>'т.4000 выгрузка'!K72</f>
        <v>0</v>
      </c>
      <c r="L71" s="56">
        <f>'т.4000 выгрузка'!L72</f>
        <v>0</v>
      </c>
      <c r="M71" s="56">
        <f>'т.4000 выгрузка'!M72</f>
        <v>0</v>
      </c>
      <c r="N71" s="56">
        <f>'т.4000 выгрузка'!N72</f>
        <v>0</v>
      </c>
      <c r="O71" s="56">
        <f>'т.4000 выгрузка'!O72</f>
        <v>0</v>
      </c>
      <c r="P71" s="56">
        <f>'т.4000 выгрузка'!P72</f>
        <v>0</v>
      </c>
      <c r="Q71" s="56">
        <f>'т.4000 выгрузка'!Q72</f>
        <v>0</v>
      </c>
      <c r="R71" s="56">
        <f>'т.4000 выгрузка'!R72</f>
        <v>0</v>
      </c>
      <c r="S71" s="56">
        <f>'т.4000 выгрузка'!S72</f>
        <v>0</v>
      </c>
      <c r="T71" s="56">
        <f>'т.4000 выгрузка'!T72</f>
        <v>0</v>
      </c>
      <c r="U71" s="56">
        <f>'т.4000 выгрузка'!U72</f>
        <v>0</v>
      </c>
      <c r="V71" s="56">
        <f>'т.4000 выгрузка'!V72</f>
        <v>0</v>
      </c>
      <c r="W71" s="56">
        <f>'т.4000 выгрузка'!W72</f>
        <v>0</v>
      </c>
      <c r="X71" s="56">
        <f>'т.4000 выгрузка'!X72</f>
        <v>0</v>
      </c>
      <c r="Y71" s="56">
        <f>'т.4000 выгрузка'!Y72</f>
        <v>0</v>
      </c>
      <c r="Z71" s="56">
        <f>'т.4000 выгрузка'!Z72</f>
        <v>0</v>
      </c>
      <c r="AA71" s="56">
        <f>'т.4000 выгрузка'!AA72</f>
        <v>0</v>
      </c>
      <c r="AB71" s="79">
        <f>'т.4000 выгрузка'!AB72</f>
        <v>0</v>
      </c>
      <c r="AC71" s="80">
        <f>'т.4001 выгрузка'!C72</f>
        <v>0</v>
      </c>
      <c r="AD71" s="68">
        <f>'т.4001 выгрузка'!D72</f>
        <v>0</v>
      </c>
      <c r="AE71" s="68">
        <f>'т.4001 выгрузка'!E72</f>
        <v>0</v>
      </c>
      <c r="AF71" s="68">
        <f>'т.4001 выгрузка'!F72</f>
        <v>0</v>
      </c>
      <c r="AG71" s="68">
        <f>'т.4001 выгрузка'!G72</f>
        <v>0</v>
      </c>
      <c r="AH71" s="81">
        <f>'т.4001 выгрузка'!H72</f>
        <v>0</v>
      </c>
      <c r="AI71" s="71">
        <f t="shared" si="0"/>
        <v>0</v>
      </c>
      <c r="AJ71" s="70">
        <f t="shared" si="1"/>
        <v>0</v>
      </c>
      <c r="AK71" s="70">
        <f t="shared" si="4"/>
        <v>0</v>
      </c>
      <c r="AL71" s="70">
        <f t="shared" si="5"/>
        <v>0</v>
      </c>
      <c r="AM71" s="70">
        <f t="shared" si="2"/>
        <v>0</v>
      </c>
      <c r="AN71" s="70">
        <f t="shared" si="3"/>
        <v>0</v>
      </c>
      <c r="AO71" s="133">
        <f t="shared" si="6"/>
        <v>0</v>
      </c>
      <c r="AP71" s="133">
        <f t="shared" si="7"/>
        <v>0</v>
      </c>
      <c r="AQ71" s="133">
        <f t="shared" si="8"/>
        <v>0</v>
      </c>
      <c r="AR71" s="133">
        <f t="shared" si="9"/>
        <v>0</v>
      </c>
      <c r="AS71" s="133">
        <f t="shared" si="10"/>
        <v>0</v>
      </c>
      <c r="AT71" s="133">
        <f t="shared" si="11"/>
        <v>0</v>
      </c>
    </row>
    <row r="72" spans="1:46">
      <c r="A72" s="53" t="s">
        <v>964</v>
      </c>
      <c r="B72" s="54" t="s">
        <v>228</v>
      </c>
      <c r="C72" s="56">
        <f>'т.4000 выгрузка'!C73</f>
        <v>0</v>
      </c>
      <c r="D72" s="56">
        <f>'т.4000 выгрузка'!D73</f>
        <v>0</v>
      </c>
      <c r="E72" s="56">
        <f>'т.4000 выгрузка'!E73</f>
        <v>0</v>
      </c>
      <c r="F72" s="56">
        <f>'т.4000 выгрузка'!F73</f>
        <v>0</v>
      </c>
      <c r="G72" s="56">
        <f>'т.4000 выгрузка'!G73</f>
        <v>0</v>
      </c>
      <c r="H72" s="56">
        <f>'т.4000 выгрузка'!H73</f>
        <v>0</v>
      </c>
      <c r="I72" s="56">
        <f>'т.4000 выгрузка'!I73</f>
        <v>0</v>
      </c>
      <c r="J72" s="56">
        <f>'т.4000 выгрузка'!J73</f>
        <v>0</v>
      </c>
      <c r="K72" s="56">
        <f>'т.4000 выгрузка'!K73</f>
        <v>0</v>
      </c>
      <c r="L72" s="56">
        <f>'т.4000 выгрузка'!L73</f>
        <v>0</v>
      </c>
      <c r="M72" s="56">
        <f>'т.4000 выгрузка'!M73</f>
        <v>0</v>
      </c>
      <c r="N72" s="56">
        <f>'т.4000 выгрузка'!N73</f>
        <v>0</v>
      </c>
      <c r="O72" s="56">
        <f>'т.4000 выгрузка'!O73</f>
        <v>0</v>
      </c>
      <c r="P72" s="56">
        <f>'т.4000 выгрузка'!P73</f>
        <v>0</v>
      </c>
      <c r="Q72" s="56">
        <f>'т.4000 выгрузка'!Q73</f>
        <v>0</v>
      </c>
      <c r="R72" s="56">
        <f>'т.4000 выгрузка'!R73</f>
        <v>0</v>
      </c>
      <c r="S72" s="56">
        <f>'т.4000 выгрузка'!S73</f>
        <v>0</v>
      </c>
      <c r="T72" s="56">
        <f>'т.4000 выгрузка'!T73</f>
        <v>0</v>
      </c>
      <c r="U72" s="56">
        <f>'т.4000 выгрузка'!U73</f>
        <v>0</v>
      </c>
      <c r="V72" s="56">
        <f>'т.4000 выгрузка'!V73</f>
        <v>0</v>
      </c>
      <c r="W72" s="56">
        <f>'т.4000 выгрузка'!W73</f>
        <v>0</v>
      </c>
      <c r="X72" s="56">
        <f>'т.4000 выгрузка'!X73</f>
        <v>0</v>
      </c>
      <c r="Y72" s="56">
        <f>'т.4000 выгрузка'!Y73</f>
        <v>0</v>
      </c>
      <c r="Z72" s="56">
        <f>'т.4000 выгрузка'!Z73</f>
        <v>0</v>
      </c>
      <c r="AA72" s="56">
        <f>'т.4000 выгрузка'!AA73</f>
        <v>0</v>
      </c>
      <c r="AB72" s="79">
        <f>'т.4000 выгрузка'!AB73</f>
        <v>0</v>
      </c>
      <c r="AC72" s="80">
        <f>'т.4001 выгрузка'!C73</f>
        <v>0</v>
      </c>
      <c r="AD72" s="68">
        <f>'т.4001 выгрузка'!D73</f>
        <v>0</v>
      </c>
      <c r="AE72" s="68">
        <f>'т.4001 выгрузка'!E73</f>
        <v>0</v>
      </c>
      <c r="AF72" s="68">
        <f>'т.4001 выгрузка'!F73</f>
        <v>0</v>
      </c>
      <c r="AG72" s="68">
        <f>'т.4001 выгрузка'!G73</f>
        <v>0</v>
      </c>
      <c r="AH72" s="81">
        <f>'т.4001 выгрузка'!H73</f>
        <v>0</v>
      </c>
      <c r="AI72" s="71">
        <f t="shared" si="0"/>
        <v>0</v>
      </c>
      <c r="AJ72" s="70">
        <f t="shared" si="1"/>
        <v>0</v>
      </c>
      <c r="AK72" s="70">
        <f t="shared" si="4"/>
        <v>0</v>
      </c>
      <c r="AL72" s="70">
        <f t="shared" si="5"/>
        <v>0</v>
      </c>
      <c r="AM72" s="70">
        <f t="shared" si="2"/>
        <v>0</v>
      </c>
      <c r="AN72" s="70">
        <f t="shared" si="3"/>
        <v>0</v>
      </c>
      <c r="AO72" s="133">
        <f t="shared" si="6"/>
        <v>0</v>
      </c>
      <c r="AP72" s="133">
        <f t="shared" si="7"/>
        <v>0</v>
      </c>
      <c r="AQ72" s="133">
        <f t="shared" si="8"/>
        <v>0</v>
      </c>
      <c r="AR72" s="133">
        <f t="shared" si="9"/>
        <v>0</v>
      </c>
      <c r="AS72" s="133">
        <f t="shared" si="10"/>
        <v>0</v>
      </c>
      <c r="AT72" s="133">
        <f t="shared" si="11"/>
        <v>0</v>
      </c>
    </row>
    <row r="73" spans="1:46">
      <c r="A73" s="53" t="s">
        <v>963</v>
      </c>
      <c r="B73" s="54" t="s">
        <v>962</v>
      </c>
      <c r="C73" s="56">
        <f>'т.4000 выгрузка'!C74</f>
        <v>0</v>
      </c>
      <c r="D73" s="56">
        <f>'т.4000 выгрузка'!D74</f>
        <v>0</v>
      </c>
      <c r="E73" s="56">
        <f>'т.4000 выгрузка'!E74</f>
        <v>0</v>
      </c>
      <c r="F73" s="56">
        <f>'т.4000 выгрузка'!F74</f>
        <v>0</v>
      </c>
      <c r="G73" s="56">
        <f>'т.4000 выгрузка'!G74</f>
        <v>0</v>
      </c>
      <c r="H73" s="56">
        <f>'т.4000 выгрузка'!H74</f>
        <v>0</v>
      </c>
      <c r="I73" s="56">
        <f>'т.4000 выгрузка'!I74</f>
        <v>0</v>
      </c>
      <c r="J73" s="56">
        <f>'т.4000 выгрузка'!J74</f>
        <v>0</v>
      </c>
      <c r="K73" s="56">
        <f>'т.4000 выгрузка'!K74</f>
        <v>0</v>
      </c>
      <c r="L73" s="56">
        <f>'т.4000 выгрузка'!L74</f>
        <v>0</v>
      </c>
      <c r="M73" s="56">
        <f>'т.4000 выгрузка'!M74</f>
        <v>0</v>
      </c>
      <c r="N73" s="56">
        <f>'т.4000 выгрузка'!N74</f>
        <v>0</v>
      </c>
      <c r="O73" s="56">
        <f>'т.4000 выгрузка'!O74</f>
        <v>0</v>
      </c>
      <c r="P73" s="56">
        <f>'т.4000 выгрузка'!P74</f>
        <v>0</v>
      </c>
      <c r="Q73" s="56">
        <f>'т.4000 выгрузка'!Q74</f>
        <v>0</v>
      </c>
      <c r="R73" s="56">
        <f>'т.4000 выгрузка'!R74</f>
        <v>0</v>
      </c>
      <c r="S73" s="56">
        <f>'т.4000 выгрузка'!S74</f>
        <v>0</v>
      </c>
      <c r="T73" s="56">
        <f>'т.4000 выгрузка'!T74</f>
        <v>0</v>
      </c>
      <c r="U73" s="56">
        <f>'т.4000 выгрузка'!U74</f>
        <v>0</v>
      </c>
      <c r="V73" s="56">
        <f>'т.4000 выгрузка'!V74</f>
        <v>0</v>
      </c>
      <c r="W73" s="56">
        <f>'т.4000 выгрузка'!W74</f>
        <v>0</v>
      </c>
      <c r="X73" s="56">
        <f>'т.4000 выгрузка'!X74</f>
        <v>0</v>
      </c>
      <c r="Y73" s="56">
        <f>'т.4000 выгрузка'!Y74</f>
        <v>0</v>
      </c>
      <c r="Z73" s="56">
        <f>'т.4000 выгрузка'!Z74</f>
        <v>0</v>
      </c>
      <c r="AA73" s="56">
        <f>'т.4000 выгрузка'!AA74</f>
        <v>0</v>
      </c>
      <c r="AB73" s="79">
        <f>'т.4000 выгрузка'!AB74</f>
        <v>0</v>
      </c>
      <c r="AC73" s="80">
        <f>'т.4001 выгрузка'!C74</f>
        <v>0</v>
      </c>
      <c r="AD73" s="68">
        <f>'т.4001 выгрузка'!D74</f>
        <v>0</v>
      </c>
      <c r="AE73" s="68">
        <f>'т.4001 выгрузка'!E74</f>
        <v>0</v>
      </c>
      <c r="AF73" s="68">
        <f>'т.4001 выгрузка'!F74</f>
        <v>0</v>
      </c>
      <c r="AG73" s="68">
        <f>'т.4001 выгрузка'!G74</f>
        <v>0</v>
      </c>
      <c r="AH73" s="81">
        <f>'т.4001 выгрузка'!H74</f>
        <v>0</v>
      </c>
      <c r="AI73" s="71">
        <f t="shared" si="0"/>
        <v>0</v>
      </c>
      <c r="AJ73" s="70">
        <f t="shared" si="1"/>
        <v>0</v>
      </c>
      <c r="AK73" s="70">
        <f t="shared" si="4"/>
        <v>0</v>
      </c>
      <c r="AL73" s="70">
        <f t="shared" si="5"/>
        <v>0</v>
      </c>
      <c r="AM73" s="70">
        <f t="shared" si="2"/>
        <v>0</v>
      </c>
      <c r="AN73" s="70">
        <f t="shared" si="3"/>
        <v>0</v>
      </c>
      <c r="AO73" s="133">
        <f t="shared" ref="AO73:AO136" si="44">C73-D73-F73</f>
        <v>0</v>
      </c>
      <c r="AP73" s="133">
        <f t="shared" ref="AP73:AP136" si="45">G73-H73-J73</f>
        <v>0</v>
      </c>
      <c r="AQ73" s="133">
        <f t="shared" ref="AQ73:AQ136" si="46">K73-L73-N73</f>
        <v>0</v>
      </c>
      <c r="AR73" s="133">
        <f t="shared" ref="AR73:AR136" si="47">O73-P73-R73</f>
        <v>0</v>
      </c>
      <c r="AS73" s="133">
        <f t="shared" ref="AS73:AS136" si="48">S73-T73-V73</f>
        <v>0</v>
      </c>
      <c r="AT73" s="133">
        <f t="shared" ref="AT73:AT136" si="49">W73-X73-Z73</f>
        <v>0</v>
      </c>
    </row>
    <row r="74" spans="1:46">
      <c r="A74" s="53" t="s">
        <v>961</v>
      </c>
      <c r="B74" s="54" t="s">
        <v>960</v>
      </c>
      <c r="C74" s="56">
        <f>'т.4000 выгрузка'!C75</f>
        <v>0</v>
      </c>
      <c r="D74" s="56">
        <f>'т.4000 выгрузка'!D75</f>
        <v>0</v>
      </c>
      <c r="E74" s="56">
        <f>'т.4000 выгрузка'!E75</f>
        <v>0</v>
      </c>
      <c r="F74" s="56">
        <f>'т.4000 выгрузка'!F75</f>
        <v>0</v>
      </c>
      <c r="G74" s="56">
        <f>'т.4000 выгрузка'!G75</f>
        <v>0</v>
      </c>
      <c r="H74" s="56">
        <f>'т.4000 выгрузка'!H75</f>
        <v>0</v>
      </c>
      <c r="I74" s="56">
        <f>'т.4000 выгрузка'!I75</f>
        <v>0</v>
      </c>
      <c r="J74" s="56">
        <f>'т.4000 выгрузка'!J75</f>
        <v>0</v>
      </c>
      <c r="K74" s="56">
        <f>'т.4000 выгрузка'!K75</f>
        <v>0</v>
      </c>
      <c r="L74" s="56">
        <f>'т.4000 выгрузка'!L75</f>
        <v>0</v>
      </c>
      <c r="M74" s="56">
        <f>'т.4000 выгрузка'!M75</f>
        <v>0</v>
      </c>
      <c r="N74" s="56">
        <f>'т.4000 выгрузка'!N75</f>
        <v>0</v>
      </c>
      <c r="O74" s="56">
        <f>'т.4000 выгрузка'!O75</f>
        <v>0</v>
      </c>
      <c r="P74" s="56">
        <f>'т.4000 выгрузка'!P75</f>
        <v>0</v>
      </c>
      <c r="Q74" s="56">
        <f>'т.4000 выгрузка'!Q75</f>
        <v>0</v>
      </c>
      <c r="R74" s="56">
        <f>'т.4000 выгрузка'!R75</f>
        <v>0</v>
      </c>
      <c r="S74" s="56">
        <f>'т.4000 выгрузка'!S75</f>
        <v>0</v>
      </c>
      <c r="T74" s="56">
        <f>'т.4000 выгрузка'!T75</f>
        <v>0</v>
      </c>
      <c r="U74" s="56">
        <f>'т.4000 выгрузка'!U75</f>
        <v>0</v>
      </c>
      <c r="V74" s="56">
        <f>'т.4000 выгрузка'!V75</f>
        <v>0</v>
      </c>
      <c r="W74" s="56">
        <f>'т.4000 выгрузка'!W75</f>
        <v>0</v>
      </c>
      <c r="X74" s="56">
        <f>'т.4000 выгрузка'!X75</f>
        <v>0</v>
      </c>
      <c r="Y74" s="56">
        <f>'т.4000 выгрузка'!Y75</f>
        <v>0</v>
      </c>
      <c r="Z74" s="56">
        <f>'т.4000 выгрузка'!Z75</f>
        <v>0</v>
      </c>
      <c r="AA74" s="56">
        <f>'т.4000 выгрузка'!AA75</f>
        <v>0</v>
      </c>
      <c r="AB74" s="79">
        <f>'т.4000 выгрузка'!AB75</f>
        <v>0</v>
      </c>
      <c r="AC74" s="80">
        <f>'т.4001 выгрузка'!C75</f>
        <v>0</v>
      </c>
      <c r="AD74" s="68">
        <f>'т.4001 выгрузка'!D75</f>
        <v>0</v>
      </c>
      <c r="AE74" s="68">
        <f>'т.4001 выгрузка'!E75</f>
        <v>0</v>
      </c>
      <c r="AF74" s="68">
        <f>'т.4001 выгрузка'!F75</f>
        <v>0</v>
      </c>
      <c r="AG74" s="68">
        <f>'т.4001 выгрузка'!G75</f>
        <v>0</v>
      </c>
      <c r="AH74" s="81">
        <f>'т.4001 выгрузка'!H75</f>
        <v>0</v>
      </c>
      <c r="AI74" s="71">
        <f t="shared" ref="AI74:AI142" si="50">C74-D74-F74-AC74</f>
        <v>0</v>
      </c>
      <c r="AJ74" s="70">
        <f t="shared" ref="AJ74:AJ142" si="51">G74-H74-J74-AD74</f>
        <v>0</v>
      </c>
      <c r="AK74" s="70">
        <f t="shared" ref="AK74:AK142" si="52">K74-L74-N74-AE74</f>
        <v>0</v>
      </c>
      <c r="AL74" s="70">
        <f t="shared" ref="AL74:AL142" si="53">O74-P74-R74-AF74</f>
        <v>0</v>
      </c>
      <c r="AM74" s="70">
        <f t="shared" ref="AM74:AM142" si="54">S74-T74-V74-AG74</f>
        <v>0</v>
      </c>
      <c r="AN74" s="70">
        <f t="shared" ref="AN74:AN142" si="55">W74-X74-Z74-AH74</f>
        <v>0</v>
      </c>
      <c r="AO74" s="133">
        <f t="shared" si="44"/>
        <v>0</v>
      </c>
      <c r="AP74" s="133">
        <f t="shared" si="45"/>
        <v>0</v>
      </c>
      <c r="AQ74" s="133">
        <f t="shared" si="46"/>
        <v>0</v>
      </c>
      <c r="AR74" s="133">
        <f t="shared" si="47"/>
        <v>0</v>
      </c>
      <c r="AS74" s="133">
        <f t="shared" si="48"/>
        <v>0</v>
      </c>
      <c r="AT74" s="133">
        <f t="shared" si="49"/>
        <v>0</v>
      </c>
    </row>
    <row r="75" spans="1:46">
      <c r="A75" s="53" t="s">
        <v>959</v>
      </c>
      <c r="B75" s="54" t="s">
        <v>958</v>
      </c>
      <c r="C75" s="56">
        <f>'т.4000 выгрузка'!C76</f>
        <v>0</v>
      </c>
      <c r="D75" s="56">
        <f>'т.4000 выгрузка'!D76</f>
        <v>0</v>
      </c>
      <c r="E75" s="56">
        <f>'т.4000 выгрузка'!E76</f>
        <v>0</v>
      </c>
      <c r="F75" s="56">
        <f>'т.4000 выгрузка'!F76</f>
        <v>0</v>
      </c>
      <c r="G75" s="56">
        <f>'т.4000 выгрузка'!G76</f>
        <v>0</v>
      </c>
      <c r="H75" s="56">
        <f>'т.4000 выгрузка'!H76</f>
        <v>0</v>
      </c>
      <c r="I75" s="56">
        <f>'т.4000 выгрузка'!I76</f>
        <v>0</v>
      </c>
      <c r="J75" s="56">
        <f>'т.4000 выгрузка'!J76</f>
        <v>0</v>
      </c>
      <c r="K75" s="56">
        <f>'т.4000 выгрузка'!K76</f>
        <v>0</v>
      </c>
      <c r="L75" s="56">
        <f>'т.4000 выгрузка'!L76</f>
        <v>0</v>
      </c>
      <c r="M75" s="56">
        <f>'т.4000 выгрузка'!M76</f>
        <v>0</v>
      </c>
      <c r="N75" s="56">
        <f>'т.4000 выгрузка'!N76</f>
        <v>0</v>
      </c>
      <c r="O75" s="56">
        <f>'т.4000 выгрузка'!O76</f>
        <v>0</v>
      </c>
      <c r="P75" s="56">
        <f>'т.4000 выгрузка'!P76</f>
        <v>0</v>
      </c>
      <c r="Q75" s="56">
        <f>'т.4000 выгрузка'!Q76</f>
        <v>0</v>
      </c>
      <c r="R75" s="56">
        <f>'т.4000 выгрузка'!R76</f>
        <v>0</v>
      </c>
      <c r="S75" s="56">
        <f>'т.4000 выгрузка'!S76</f>
        <v>0</v>
      </c>
      <c r="T75" s="56">
        <f>'т.4000 выгрузка'!T76</f>
        <v>0</v>
      </c>
      <c r="U75" s="56">
        <f>'т.4000 выгрузка'!U76</f>
        <v>0</v>
      </c>
      <c r="V75" s="56">
        <f>'т.4000 выгрузка'!V76</f>
        <v>0</v>
      </c>
      <c r="W75" s="56">
        <f>'т.4000 выгрузка'!W76</f>
        <v>0</v>
      </c>
      <c r="X75" s="56">
        <f>'т.4000 выгрузка'!X76</f>
        <v>0</v>
      </c>
      <c r="Y75" s="56">
        <f>'т.4000 выгрузка'!Y76</f>
        <v>0</v>
      </c>
      <c r="Z75" s="56">
        <f>'т.4000 выгрузка'!Z76</f>
        <v>0</v>
      </c>
      <c r="AA75" s="56">
        <f>'т.4000 выгрузка'!AA76</f>
        <v>0</v>
      </c>
      <c r="AB75" s="79">
        <f>'т.4000 выгрузка'!AB76</f>
        <v>0</v>
      </c>
      <c r="AC75" s="80">
        <f>'т.4001 выгрузка'!C76</f>
        <v>0</v>
      </c>
      <c r="AD75" s="68">
        <f>'т.4001 выгрузка'!D76</f>
        <v>0</v>
      </c>
      <c r="AE75" s="68">
        <f>'т.4001 выгрузка'!E76</f>
        <v>0</v>
      </c>
      <c r="AF75" s="68">
        <f>'т.4001 выгрузка'!F76</f>
        <v>0</v>
      </c>
      <c r="AG75" s="68">
        <f>'т.4001 выгрузка'!G76</f>
        <v>0</v>
      </c>
      <c r="AH75" s="81">
        <f>'т.4001 выгрузка'!H76</f>
        <v>0</v>
      </c>
      <c r="AI75" s="71">
        <f t="shared" si="50"/>
        <v>0</v>
      </c>
      <c r="AJ75" s="70">
        <f t="shared" si="51"/>
        <v>0</v>
      </c>
      <c r="AK75" s="70">
        <f t="shared" si="52"/>
        <v>0</v>
      </c>
      <c r="AL75" s="70">
        <f t="shared" si="53"/>
        <v>0</v>
      </c>
      <c r="AM75" s="70">
        <f t="shared" si="54"/>
        <v>0</v>
      </c>
      <c r="AN75" s="70">
        <f t="shared" si="55"/>
        <v>0</v>
      </c>
      <c r="AO75" s="133">
        <f t="shared" si="44"/>
        <v>0</v>
      </c>
      <c r="AP75" s="133">
        <f t="shared" si="45"/>
        <v>0</v>
      </c>
      <c r="AQ75" s="133">
        <f t="shared" si="46"/>
        <v>0</v>
      </c>
      <c r="AR75" s="133">
        <f t="shared" si="47"/>
        <v>0</v>
      </c>
      <c r="AS75" s="133">
        <f t="shared" si="48"/>
        <v>0</v>
      </c>
      <c r="AT75" s="133">
        <f t="shared" si="49"/>
        <v>0</v>
      </c>
    </row>
    <row r="76" spans="1:46">
      <c r="A76" s="53" t="s">
        <v>957</v>
      </c>
      <c r="B76" s="54" t="s">
        <v>956</v>
      </c>
      <c r="C76" s="56">
        <f>'т.4000 выгрузка'!C77</f>
        <v>0</v>
      </c>
      <c r="D76" s="56">
        <f>'т.4000 выгрузка'!D77</f>
        <v>0</v>
      </c>
      <c r="E76" s="56">
        <f>'т.4000 выгрузка'!E77</f>
        <v>0</v>
      </c>
      <c r="F76" s="56">
        <f>'т.4000 выгрузка'!F77</f>
        <v>0</v>
      </c>
      <c r="G76" s="56">
        <f>'т.4000 выгрузка'!G77</f>
        <v>0</v>
      </c>
      <c r="H76" s="56">
        <f>'т.4000 выгрузка'!H77</f>
        <v>0</v>
      </c>
      <c r="I76" s="56">
        <f>'т.4000 выгрузка'!I77</f>
        <v>0</v>
      </c>
      <c r="J76" s="56">
        <f>'т.4000 выгрузка'!J77</f>
        <v>0</v>
      </c>
      <c r="K76" s="56">
        <f>'т.4000 выгрузка'!K77</f>
        <v>0</v>
      </c>
      <c r="L76" s="56">
        <f>'т.4000 выгрузка'!L77</f>
        <v>0</v>
      </c>
      <c r="M76" s="56">
        <f>'т.4000 выгрузка'!M77</f>
        <v>0</v>
      </c>
      <c r="N76" s="56">
        <f>'т.4000 выгрузка'!N77</f>
        <v>0</v>
      </c>
      <c r="O76" s="56">
        <f>'т.4000 выгрузка'!O77</f>
        <v>0</v>
      </c>
      <c r="P76" s="56">
        <f>'т.4000 выгрузка'!P77</f>
        <v>0</v>
      </c>
      <c r="Q76" s="56">
        <f>'т.4000 выгрузка'!Q77</f>
        <v>0</v>
      </c>
      <c r="R76" s="56">
        <f>'т.4000 выгрузка'!R77</f>
        <v>0</v>
      </c>
      <c r="S76" s="56">
        <f>'т.4000 выгрузка'!S77</f>
        <v>0</v>
      </c>
      <c r="T76" s="56">
        <f>'т.4000 выгрузка'!T77</f>
        <v>0</v>
      </c>
      <c r="U76" s="56">
        <f>'т.4000 выгрузка'!U77</f>
        <v>0</v>
      </c>
      <c r="V76" s="56">
        <f>'т.4000 выгрузка'!V77</f>
        <v>0</v>
      </c>
      <c r="W76" s="56">
        <f>'т.4000 выгрузка'!W77</f>
        <v>0</v>
      </c>
      <c r="X76" s="56">
        <f>'т.4000 выгрузка'!X77</f>
        <v>0</v>
      </c>
      <c r="Y76" s="56">
        <f>'т.4000 выгрузка'!Y77</f>
        <v>0</v>
      </c>
      <c r="Z76" s="56">
        <f>'т.4000 выгрузка'!Z77</f>
        <v>0</v>
      </c>
      <c r="AA76" s="56">
        <f>'т.4000 выгрузка'!AA77</f>
        <v>0</v>
      </c>
      <c r="AB76" s="79">
        <f>'т.4000 выгрузка'!AB77</f>
        <v>0</v>
      </c>
      <c r="AC76" s="80">
        <f>'т.4001 выгрузка'!C77</f>
        <v>0</v>
      </c>
      <c r="AD76" s="68">
        <f>'т.4001 выгрузка'!D77</f>
        <v>0</v>
      </c>
      <c r="AE76" s="68">
        <f>'т.4001 выгрузка'!E77</f>
        <v>0</v>
      </c>
      <c r="AF76" s="68">
        <f>'т.4001 выгрузка'!F77</f>
        <v>0</v>
      </c>
      <c r="AG76" s="68">
        <f>'т.4001 выгрузка'!G77</f>
        <v>0</v>
      </c>
      <c r="AH76" s="81">
        <f>'т.4001 выгрузка'!H77</f>
        <v>0</v>
      </c>
      <c r="AI76" s="71">
        <f t="shared" si="50"/>
        <v>0</v>
      </c>
      <c r="AJ76" s="70">
        <f t="shared" si="51"/>
        <v>0</v>
      </c>
      <c r="AK76" s="70">
        <f t="shared" si="52"/>
        <v>0</v>
      </c>
      <c r="AL76" s="70">
        <f t="shared" si="53"/>
        <v>0</v>
      </c>
      <c r="AM76" s="70">
        <f t="shared" si="54"/>
        <v>0</v>
      </c>
      <c r="AN76" s="70">
        <f t="shared" si="55"/>
        <v>0</v>
      </c>
      <c r="AO76" s="133">
        <f t="shared" si="44"/>
        <v>0</v>
      </c>
      <c r="AP76" s="133">
        <f t="shared" si="45"/>
        <v>0</v>
      </c>
      <c r="AQ76" s="133">
        <f t="shared" si="46"/>
        <v>0</v>
      </c>
      <c r="AR76" s="133">
        <f t="shared" si="47"/>
        <v>0</v>
      </c>
      <c r="AS76" s="133">
        <f t="shared" si="48"/>
        <v>0</v>
      </c>
      <c r="AT76" s="133">
        <f t="shared" si="49"/>
        <v>0</v>
      </c>
    </row>
    <row r="77" spans="1:46">
      <c r="A77" s="53" t="s">
        <v>955</v>
      </c>
      <c r="B77" s="54" t="s">
        <v>954</v>
      </c>
      <c r="C77" s="56">
        <f>'т.4000 выгрузка'!C78</f>
        <v>0</v>
      </c>
      <c r="D77" s="56">
        <f>'т.4000 выгрузка'!D78</f>
        <v>0</v>
      </c>
      <c r="E77" s="56">
        <f>'т.4000 выгрузка'!E78</f>
        <v>0</v>
      </c>
      <c r="F77" s="56">
        <f>'т.4000 выгрузка'!F78</f>
        <v>0</v>
      </c>
      <c r="G77" s="56">
        <f>'т.4000 выгрузка'!G78</f>
        <v>0</v>
      </c>
      <c r="H77" s="56">
        <f>'т.4000 выгрузка'!H78</f>
        <v>0</v>
      </c>
      <c r="I77" s="56">
        <f>'т.4000 выгрузка'!I78</f>
        <v>0</v>
      </c>
      <c r="J77" s="56">
        <f>'т.4000 выгрузка'!J78</f>
        <v>0</v>
      </c>
      <c r="K77" s="56">
        <f>'т.4000 выгрузка'!K78</f>
        <v>0</v>
      </c>
      <c r="L77" s="56">
        <f>'т.4000 выгрузка'!L78</f>
        <v>0</v>
      </c>
      <c r="M77" s="56">
        <f>'т.4000 выгрузка'!M78</f>
        <v>0</v>
      </c>
      <c r="N77" s="56">
        <f>'т.4000 выгрузка'!N78</f>
        <v>0</v>
      </c>
      <c r="O77" s="56">
        <f>'т.4000 выгрузка'!O78</f>
        <v>0</v>
      </c>
      <c r="P77" s="56">
        <f>'т.4000 выгрузка'!P78</f>
        <v>0</v>
      </c>
      <c r="Q77" s="56">
        <f>'т.4000 выгрузка'!Q78</f>
        <v>0</v>
      </c>
      <c r="R77" s="56">
        <f>'т.4000 выгрузка'!R78</f>
        <v>0</v>
      </c>
      <c r="S77" s="56">
        <f>'т.4000 выгрузка'!S78</f>
        <v>0</v>
      </c>
      <c r="T77" s="56">
        <f>'т.4000 выгрузка'!T78</f>
        <v>0</v>
      </c>
      <c r="U77" s="56">
        <f>'т.4000 выгрузка'!U78</f>
        <v>0</v>
      </c>
      <c r="V77" s="56">
        <f>'т.4000 выгрузка'!V78</f>
        <v>0</v>
      </c>
      <c r="W77" s="56">
        <f>'т.4000 выгрузка'!W78</f>
        <v>0</v>
      </c>
      <c r="X77" s="56">
        <f>'т.4000 выгрузка'!X78</f>
        <v>0</v>
      </c>
      <c r="Y77" s="56">
        <f>'т.4000 выгрузка'!Y78</f>
        <v>0</v>
      </c>
      <c r="Z77" s="56">
        <f>'т.4000 выгрузка'!Z78</f>
        <v>0</v>
      </c>
      <c r="AA77" s="56">
        <f>'т.4000 выгрузка'!AA78</f>
        <v>0</v>
      </c>
      <c r="AB77" s="79">
        <f>'т.4000 выгрузка'!AB78</f>
        <v>0</v>
      </c>
      <c r="AC77" s="80">
        <f>'т.4001 выгрузка'!C78</f>
        <v>0</v>
      </c>
      <c r="AD77" s="68">
        <f>'т.4001 выгрузка'!D78</f>
        <v>0</v>
      </c>
      <c r="AE77" s="68">
        <f>'т.4001 выгрузка'!E78</f>
        <v>0</v>
      </c>
      <c r="AF77" s="68">
        <f>'т.4001 выгрузка'!F78</f>
        <v>0</v>
      </c>
      <c r="AG77" s="68">
        <f>'т.4001 выгрузка'!G78</f>
        <v>0</v>
      </c>
      <c r="AH77" s="81">
        <f>'т.4001 выгрузка'!H78</f>
        <v>0</v>
      </c>
      <c r="AI77" s="71">
        <f t="shared" si="50"/>
        <v>0</v>
      </c>
      <c r="AJ77" s="70">
        <f t="shared" si="51"/>
        <v>0</v>
      </c>
      <c r="AK77" s="70">
        <f t="shared" si="52"/>
        <v>0</v>
      </c>
      <c r="AL77" s="70">
        <f t="shared" si="53"/>
        <v>0</v>
      </c>
      <c r="AM77" s="70">
        <f t="shared" si="54"/>
        <v>0</v>
      </c>
      <c r="AN77" s="70">
        <f t="shared" si="55"/>
        <v>0</v>
      </c>
      <c r="AO77" s="133">
        <f t="shared" si="44"/>
        <v>0</v>
      </c>
      <c r="AP77" s="133">
        <f t="shared" si="45"/>
        <v>0</v>
      </c>
      <c r="AQ77" s="133">
        <f t="shared" si="46"/>
        <v>0</v>
      </c>
      <c r="AR77" s="133">
        <f t="shared" si="47"/>
        <v>0</v>
      </c>
      <c r="AS77" s="133">
        <f t="shared" si="48"/>
        <v>0</v>
      </c>
      <c r="AT77" s="133">
        <f t="shared" si="49"/>
        <v>0</v>
      </c>
    </row>
    <row r="78" spans="1:46">
      <c r="A78" s="53" t="s">
        <v>953</v>
      </c>
      <c r="B78" s="54" t="s">
        <v>231</v>
      </c>
      <c r="C78" s="56">
        <f>'т.4000 выгрузка'!C79</f>
        <v>0</v>
      </c>
      <c r="D78" s="56">
        <f>'т.4000 выгрузка'!D79</f>
        <v>0</v>
      </c>
      <c r="E78" s="56">
        <f>'т.4000 выгрузка'!E79</f>
        <v>0</v>
      </c>
      <c r="F78" s="56">
        <f>'т.4000 выгрузка'!F79</f>
        <v>0</v>
      </c>
      <c r="G78" s="56">
        <f>'т.4000 выгрузка'!G79</f>
        <v>0</v>
      </c>
      <c r="H78" s="56">
        <f>'т.4000 выгрузка'!H79</f>
        <v>0</v>
      </c>
      <c r="I78" s="56">
        <f>'т.4000 выгрузка'!I79</f>
        <v>0</v>
      </c>
      <c r="J78" s="56">
        <f>'т.4000 выгрузка'!J79</f>
        <v>0</v>
      </c>
      <c r="K78" s="56">
        <f>'т.4000 выгрузка'!K79</f>
        <v>0</v>
      </c>
      <c r="L78" s="56">
        <f>'т.4000 выгрузка'!L79</f>
        <v>0</v>
      </c>
      <c r="M78" s="56">
        <f>'т.4000 выгрузка'!M79</f>
        <v>0</v>
      </c>
      <c r="N78" s="56">
        <f>'т.4000 выгрузка'!N79</f>
        <v>0</v>
      </c>
      <c r="O78" s="56">
        <f>'т.4000 выгрузка'!O79</f>
        <v>0</v>
      </c>
      <c r="P78" s="56">
        <f>'т.4000 выгрузка'!P79</f>
        <v>0</v>
      </c>
      <c r="Q78" s="56">
        <f>'т.4000 выгрузка'!Q79</f>
        <v>0</v>
      </c>
      <c r="R78" s="56">
        <f>'т.4000 выгрузка'!R79</f>
        <v>0</v>
      </c>
      <c r="S78" s="56">
        <f>'т.4000 выгрузка'!S79</f>
        <v>0</v>
      </c>
      <c r="T78" s="56">
        <f>'т.4000 выгрузка'!T79</f>
        <v>0</v>
      </c>
      <c r="U78" s="56">
        <f>'т.4000 выгрузка'!U79</f>
        <v>0</v>
      </c>
      <c r="V78" s="56">
        <f>'т.4000 выгрузка'!V79</f>
        <v>0</v>
      </c>
      <c r="W78" s="56">
        <f>'т.4000 выгрузка'!W79</f>
        <v>0</v>
      </c>
      <c r="X78" s="56">
        <f>'т.4000 выгрузка'!X79</f>
        <v>0</v>
      </c>
      <c r="Y78" s="56">
        <f>'т.4000 выгрузка'!Y79</f>
        <v>0</v>
      </c>
      <c r="Z78" s="56">
        <f>'т.4000 выгрузка'!Z79</f>
        <v>0</v>
      </c>
      <c r="AA78" s="56">
        <f>'т.4000 выгрузка'!AA79</f>
        <v>0</v>
      </c>
      <c r="AB78" s="79">
        <f>'т.4000 выгрузка'!AB79</f>
        <v>0</v>
      </c>
      <c r="AC78" s="80">
        <f>'т.4001 выгрузка'!C79</f>
        <v>0</v>
      </c>
      <c r="AD78" s="68">
        <f>'т.4001 выгрузка'!D79</f>
        <v>0</v>
      </c>
      <c r="AE78" s="68">
        <f>'т.4001 выгрузка'!E79</f>
        <v>0</v>
      </c>
      <c r="AF78" s="68">
        <f>'т.4001 выгрузка'!F79</f>
        <v>0</v>
      </c>
      <c r="AG78" s="68">
        <f>'т.4001 выгрузка'!G79</f>
        <v>0</v>
      </c>
      <c r="AH78" s="81">
        <f>'т.4001 выгрузка'!H79</f>
        <v>0</v>
      </c>
      <c r="AI78" s="71">
        <f t="shared" si="50"/>
        <v>0</v>
      </c>
      <c r="AJ78" s="70">
        <f t="shared" si="51"/>
        <v>0</v>
      </c>
      <c r="AK78" s="70">
        <f t="shared" si="52"/>
        <v>0</v>
      </c>
      <c r="AL78" s="70">
        <f t="shared" si="53"/>
        <v>0</v>
      </c>
      <c r="AM78" s="70">
        <f t="shared" si="54"/>
        <v>0</v>
      </c>
      <c r="AN78" s="70">
        <f t="shared" si="55"/>
        <v>0</v>
      </c>
      <c r="AO78" s="133">
        <f t="shared" si="44"/>
        <v>0</v>
      </c>
      <c r="AP78" s="133">
        <f t="shared" si="45"/>
        <v>0</v>
      </c>
      <c r="AQ78" s="133">
        <f t="shared" si="46"/>
        <v>0</v>
      </c>
      <c r="AR78" s="133">
        <f t="shared" si="47"/>
        <v>0</v>
      </c>
      <c r="AS78" s="133">
        <f t="shared" si="48"/>
        <v>0</v>
      </c>
      <c r="AT78" s="133">
        <f t="shared" si="49"/>
        <v>0</v>
      </c>
    </row>
    <row r="79" spans="1:46">
      <c r="A79" s="53" t="s">
        <v>952</v>
      </c>
      <c r="B79" s="54" t="s">
        <v>234</v>
      </c>
      <c r="C79" s="56">
        <f>'т.4000 выгрузка'!C80</f>
        <v>0</v>
      </c>
      <c r="D79" s="56">
        <f>'т.4000 выгрузка'!D80</f>
        <v>0</v>
      </c>
      <c r="E79" s="56">
        <f>'т.4000 выгрузка'!E80</f>
        <v>0</v>
      </c>
      <c r="F79" s="56">
        <f>'т.4000 выгрузка'!F80</f>
        <v>0</v>
      </c>
      <c r="G79" s="56">
        <f>'т.4000 выгрузка'!G80</f>
        <v>0</v>
      </c>
      <c r="H79" s="56">
        <f>'т.4000 выгрузка'!H80</f>
        <v>0</v>
      </c>
      <c r="I79" s="56">
        <f>'т.4000 выгрузка'!I80</f>
        <v>0</v>
      </c>
      <c r="J79" s="56">
        <f>'т.4000 выгрузка'!J80</f>
        <v>0</v>
      </c>
      <c r="K79" s="56">
        <f>'т.4000 выгрузка'!K80</f>
        <v>0</v>
      </c>
      <c r="L79" s="56">
        <f>'т.4000 выгрузка'!L80</f>
        <v>0</v>
      </c>
      <c r="M79" s="56">
        <f>'т.4000 выгрузка'!M80</f>
        <v>0</v>
      </c>
      <c r="N79" s="56">
        <f>'т.4000 выгрузка'!N80</f>
        <v>0</v>
      </c>
      <c r="O79" s="56">
        <f>'т.4000 выгрузка'!O80</f>
        <v>0</v>
      </c>
      <c r="P79" s="56">
        <f>'т.4000 выгрузка'!P80</f>
        <v>0</v>
      </c>
      <c r="Q79" s="56">
        <f>'т.4000 выгрузка'!Q80</f>
        <v>0</v>
      </c>
      <c r="R79" s="56">
        <f>'т.4000 выгрузка'!R80</f>
        <v>0</v>
      </c>
      <c r="S79" s="56">
        <f>'т.4000 выгрузка'!S80</f>
        <v>0</v>
      </c>
      <c r="T79" s="56">
        <f>'т.4000 выгрузка'!T80</f>
        <v>0</v>
      </c>
      <c r="U79" s="56">
        <f>'т.4000 выгрузка'!U80</f>
        <v>0</v>
      </c>
      <c r="V79" s="56">
        <f>'т.4000 выгрузка'!V80</f>
        <v>0</v>
      </c>
      <c r="W79" s="56">
        <f>'т.4000 выгрузка'!W80</f>
        <v>0</v>
      </c>
      <c r="X79" s="56">
        <f>'т.4000 выгрузка'!X80</f>
        <v>0</v>
      </c>
      <c r="Y79" s="56">
        <f>'т.4000 выгрузка'!Y80</f>
        <v>0</v>
      </c>
      <c r="Z79" s="56">
        <f>'т.4000 выгрузка'!Z80</f>
        <v>0</v>
      </c>
      <c r="AA79" s="56">
        <f>'т.4000 выгрузка'!AA80</f>
        <v>0</v>
      </c>
      <c r="AB79" s="79">
        <f>'т.4000 выгрузка'!AB80</f>
        <v>0</v>
      </c>
      <c r="AC79" s="80">
        <f>'т.4001 выгрузка'!C80</f>
        <v>0</v>
      </c>
      <c r="AD79" s="68">
        <f>'т.4001 выгрузка'!D80</f>
        <v>0</v>
      </c>
      <c r="AE79" s="68">
        <f>'т.4001 выгрузка'!E80</f>
        <v>0</v>
      </c>
      <c r="AF79" s="68">
        <f>'т.4001 выгрузка'!F80</f>
        <v>0</v>
      </c>
      <c r="AG79" s="68">
        <f>'т.4001 выгрузка'!G80</f>
        <v>0</v>
      </c>
      <c r="AH79" s="81">
        <f>'т.4001 выгрузка'!H80</f>
        <v>0</v>
      </c>
      <c r="AI79" s="71">
        <f t="shared" si="50"/>
        <v>0</v>
      </c>
      <c r="AJ79" s="70">
        <f t="shared" si="51"/>
        <v>0</v>
      </c>
      <c r="AK79" s="70">
        <f t="shared" si="52"/>
        <v>0</v>
      </c>
      <c r="AL79" s="70">
        <f t="shared" si="53"/>
        <v>0</v>
      </c>
      <c r="AM79" s="70">
        <f t="shared" si="54"/>
        <v>0</v>
      </c>
      <c r="AN79" s="70">
        <f t="shared" si="55"/>
        <v>0</v>
      </c>
      <c r="AO79" s="133">
        <f t="shared" si="44"/>
        <v>0</v>
      </c>
      <c r="AP79" s="133">
        <f t="shared" si="45"/>
        <v>0</v>
      </c>
      <c r="AQ79" s="133">
        <f t="shared" si="46"/>
        <v>0</v>
      </c>
      <c r="AR79" s="133">
        <f t="shared" si="47"/>
        <v>0</v>
      </c>
      <c r="AS79" s="133">
        <f t="shared" si="48"/>
        <v>0</v>
      </c>
      <c r="AT79" s="133">
        <f t="shared" si="49"/>
        <v>0</v>
      </c>
    </row>
    <row r="80" spans="1:46">
      <c r="A80" s="53" t="s">
        <v>951</v>
      </c>
      <c r="B80" s="54" t="s">
        <v>950</v>
      </c>
      <c r="C80" s="56">
        <f>'т.4000 выгрузка'!C81</f>
        <v>0</v>
      </c>
      <c r="D80" s="56">
        <f>'т.4000 выгрузка'!D81</f>
        <v>0</v>
      </c>
      <c r="E80" s="56">
        <f>'т.4000 выгрузка'!E81</f>
        <v>0</v>
      </c>
      <c r="F80" s="56">
        <f>'т.4000 выгрузка'!F81</f>
        <v>0</v>
      </c>
      <c r="G80" s="56">
        <f>'т.4000 выгрузка'!G81</f>
        <v>0</v>
      </c>
      <c r="H80" s="56">
        <f>'т.4000 выгрузка'!H81</f>
        <v>0</v>
      </c>
      <c r="I80" s="56">
        <f>'т.4000 выгрузка'!I81</f>
        <v>0</v>
      </c>
      <c r="J80" s="56">
        <f>'т.4000 выгрузка'!J81</f>
        <v>0</v>
      </c>
      <c r="K80" s="56">
        <f>'т.4000 выгрузка'!K81</f>
        <v>0</v>
      </c>
      <c r="L80" s="56">
        <f>'т.4000 выгрузка'!L81</f>
        <v>0</v>
      </c>
      <c r="M80" s="56">
        <f>'т.4000 выгрузка'!M81</f>
        <v>0</v>
      </c>
      <c r="N80" s="56">
        <f>'т.4000 выгрузка'!N81</f>
        <v>0</v>
      </c>
      <c r="O80" s="56">
        <f>'т.4000 выгрузка'!O81</f>
        <v>0</v>
      </c>
      <c r="P80" s="56">
        <f>'т.4000 выгрузка'!P81</f>
        <v>0</v>
      </c>
      <c r="Q80" s="56">
        <f>'т.4000 выгрузка'!Q81</f>
        <v>0</v>
      </c>
      <c r="R80" s="56">
        <f>'т.4000 выгрузка'!R81</f>
        <v>0</v>
      </c>
      <c r="S80" s="56">
        <f>'т.4000 выгрузка'!S81</f>
        <v>0</v>
      </c>
      <c r="T80" s="56">
        <f>'т.4000 выгрузка'!T81</f>
        <v>0</v>
      </c>
      <c r="U80" s="56">
        <f>'т.4000 выгрузка'!U81</f>
        <v>0</v>
      </c>
      <c r="V80" s="56">
        <f>'т.4000 выгрузка'!V81</f>
        <v>0</v>
      </c>
      <c r="W80" s="56">
        <f>'т.4000 выгрузка'!W81</f>
        <v>0</v>
      </c>
      <c r="X80" s="56">
        <f>'т.4000 выгрузка'!X81</f>
        <v>0</v>
      </c>
      <c r="Y80" s="56">
        <f>'т.4000 выгрузка'!Y81</f>
        <v>0</v>
      </c>
      <c r="Z80" s="56">
        <f>'т.4000 выгрузка'!Z81</f>
        <v>0</v>
      </c>
      <c r="AA80" s="56">
        <f>'т.4000 выгрузка'!AA81</f>
        <v>0</v>
      </c>
      <c r="AB80" s="79">
        <f>'т.4000 выгрузка'!AB81</f>
        <v>0</v>
      </c>
      <c r="AC80" s="80">
        <f>'т.4001 выгрузка'!C81</f>
        <v>0</v>
      </c>
      <c r="AD80" s="68">
        <f>'т.4001 выгрузка'!D81</f>
        <v>0</v>
      </c>
      <c r="AE80" s="68">
        <f>'т.4001 выгрузка'!E81</f>
        <v>0</v>
      </c>
      <c r="AF80" s="68">
        <f>'т.4001 выгрузка'!F81</f>
        <v>0</v>
      </c>
      <c r="AG80" s="68">
        <f>'т.4001 выгрузка'!G81</f>
        <v>0</v>
      </c>
      <c r="AH80" s="81">
        <f>'т.4001 выгрузка'!H81</f>
        <v>0</v>
      </c>
      <c r="AI80" s="71">
        <f t="shared" si="50"/>
        <v>0</v>
      </c>
      <c r="AJ80" s="70">
        <f t="shared" si="51"/>
        <v>0</v>
      </c>
      <c r="AK80" s="70">
        <f t="shared" si="52"/>
        <v>0</v>
      </c>
      <c r="AL80" s="70">
        <f t="shared" si="53"/>
        <v>0</v>
      </c>
      <c r="AM80" s="70">
        <f t="shared" si="54"/>
        <v>0</v>
      </c>
      <c r="AN80" s="70">
        <f t="shared" si="55"/>
        <v>0</v>
      </c>
      <c r="AO80" s="133">
        <f t="shared" si="44"/>
        <v>0</v>
      </c>
      <c r="AP80" s="133">
        <f t="shared" si="45"/>
        <v>0</v>
      </c>
      <c r="AQ80" s="133">
        <f t="shared" si="46"/>
        <v>0</v>
      </c>
      <c r="AR80" s="133">
        <f t="shared" si="47"/>
        <v>0</v>
      </c>
      <c r="AS80" s="133">
        <f t="shared" si="48"/>
        <v>0</v>
      </c>
      <c r="AT80" s="133">
        <f t="shared" si="49"/>
        <v>0</v>
      </c>
    </row>
    <row r="81" spans="1:46">
      <c r="A81" s="53" t="s">
        <v>949</v>
      </c>
      <c r="B81" s="54" t="s">
        <v>948</v>
      </c>
      <c r="C81" s="56">
        <f>'т.4000 выгрузка'!C82</f>
        <v>0</v>
      </c>
      <c r="D81" s="56">
        <f>'т.4000 выгрузка'!D82</f>
        <v>0</v>
      </c>
      <c r="E81" s="56">
        <f>'т.4000 выгрузка'!E82</f>
        <v>0</v>
      </c>
      <c r="F81" s="56">
        <f>'т.4000 выгрузка'!F82</f>
        <v>0</v>
      </c>
      <c r="G81" s="56">
        <f>'т.4000 выгрузка'!G82</f>
        <v>0</v>
      </c>
      <c r="H81" s="56">
        <f>'т.4000 выгрузка'!H82</f>
        <v>0</v>
      </c>
      <c r="I81" s="56">
        <f>'т.4000 выгрузка'!I82</f>
        <v>0</v>
      </c>
      <c r="J81" s="56">
        <f>'т.4000 выгрузка'!J82</f>
        <v>0</v>
      </c>
      <c r="K81" s="56">
        <f>'т.4000 выгрузка'!K82</f>
        <v>0</v>
      </c>
      <c r="L81" s="56">
        <f>'т.4000 выгрузка'!L82</f>
        <v>0</v>
      </c>
      <c r="M81" s="56">
        <f>'т.4000 выгрузка'!M82</f>
        <v>0</v>
      </c>
      <c r="N81" s="56">
        <f>'т.4000 выгрузка'!N82</f>
        <v>0</v>
      </c>
      <c r="O81" s="56">
        <f>'т.4000 выгрузка'!O82</f>
        <v>0</v>
      </c>
      <c r="P81" s="56">
        <f>'т.4000 выгрузка'!P82</f>
        <v>0</v>
      </c>
      <c r="Q81" s="56">
        <f>'т.4000 выгрузка'!Q82</f>
        <v>0</v>
      </c>
      <c r="R81" s="56">
        <f>'т.4000 выгрузка'!R82</f>
        <v>0</v>
      </c>
      <c r="S81" s="56">
        <f>'т.4000 выгрузка'!S82</f>
        <v>0</v>
      </c>
      <c r="T81" s="56">
        <f>'т.4000 выгрузка'!T82</f>
        <v>0</v>
      </c>
      <c r="U81" s="56">
        <f>'т.4000 выгрузка'!U82</f>
        <v>0</v>
      </c>
      <c r="V81" s="56">
        <f>'т.4000 выгрузка'!V82</f>
        <v>0</v>
      </c>
      <c r="W81" s="56">
        <f>'т.4000 выгрузка'!W82</f>
        <v>0</v>
      </c>
      <c r="X81" s="56">
        <f>'т.4000 выгрузка'!X82</f>
        <v>0</v>
      </c>
      <c r="Y81" s="56">
        <f>'т.4000 выгрузка'!Y82</f>
        <v>0</v>
      </c>
      <c r="Z81" s="56">
        <f>'т.4000 выгрузка'!Z82</f>
        <v>0</v>
      </c>
      <c r="AA81" s="56">
        <f>'т.4000 выгрузка'!AA82</f>
        <v>0</v>
      </c>
      <c r="AB81" s="79">
        <f>'т.4000 выгрузка'!AB82</f>
        <v>0</v>
      </c>
      <c r="AC81" s="80">
        <f>'т.4001 выгрузка'!C82</f>
        <v>0</v>
      </c>
      <c r="AD81" s="68">
        <f>'т.4001 выгрузка'!D82</f>
        <v>0</v>
      </c>
      <c r="AE81" s="68">
        <f>'т.4001 выгрузка'!E82</f>
        <v>0</v>
      </c>
      <c r="AF81" s="68">
        <f>'т.4001 выгрузка'!F82</f>
        <v>0</v>
      </c>
      <c r="AG81" s="68">
        <f>'т.4001 выгрузка'!G82</f>
        <v>0</v>
      </c>
      <c r="AH81" s="81">
        <f>'т.4001 выгрузка'!H82</f>
        <v>0</v>
      </c>
      <c r="AI81" s="71">
        <f t="shared" si="50"/>
        <v>0</v>
      </c>
      <c r="AJ81" s="70">
        <f t="shared" si="51"/>
        <v>0</v>
      </c>
      <c r="AK81" s="70">
        <f t="shared" si="52"/>
        <v>0</v>
      </c>
      <c r="AL81" s="70">
        <f t="shared" si="53"/>
        <v>0</v>
      </c>
      <c r="AM81" s="70">
        <f t="shared" si="54"/>
        <v>0</v>
      </c>
      <c r="AN81" s="70">
        <f t="shared" si="55"/>
        <v>0</v>
      </c>
      <c r="AO81" s="133">
        <f t="shared" si="44"/>
        <v>0</v>
      </c>
      <c r="AP81" s="133">
        <f t="shared" si="45"/>
        <v>0</v>
      </c>
      <c r="AQ81" s="133">
        <f t="shared" si="46"/>
        <v>0</v>
      </c>
      <c r="AR81" s="133">
        <f t="shared" si="47"/>
        <v>0</v>
      </c>
      <c r="AS81" s="133">
        <f t="shared" si="48"/>
        <v>0</v>
      </c>
      <c r="AT81" s="133">
        <f t="shared" si="49"/>
        <v>0</v>
      </c>
    </row>
    <row r="82" spans="1:46">
      <c r="A82" s="53" t="s">
        <v>947</v>
      </c>
      <c r="B82" s="54" t="s">
        <v>946</v>
      </c>
      <c r="C82" s="56">
        <f>'т.4000 выгрузка'!C83</f>
        <v>0</v>
      </c>
      <c r="D82" s="56">
        <f>'т.4000 выгрузка'!D83</f>
        <v>0</v>
      </c>
      <c r="E82" s="56">
        <f>'т.4000 выгрузка'!E83</f>
        <v>0</v>
      </c>
      <c r="F82" s="56">
        <f>'т.4000 выгрузка'!F83</f>
        <v>0</v>
      </c>
      <c r="G82" s="56">
        <f>'т.4000 выгрузка'!G83</f>
        <v>0</v>
      </c>
      <c r="H82" s="56">
        <f>'т.4000 выгрузка'!H83</f>
        <v>0</v>
      </c>
      <c r="I82" s="56">
        <f>'т.4000 выгрузка'!I83</f>
        <v>0</v>
      </c>
      <c r="J82" s="56">
        <f>'т.4000 выгрузка'!J83</f>
        <v>0</v>
      </c>
      <c r="K82" s="56">
        <f>'т.4000 выгрузка'!K83</f>
        <v>0</v>
      </c>
      <c r="L82" s="56">
        <f>'т.4000 выгрузка'!L83</f>
        <v>0</v>
      </c>
      <c r="M82" s="56">
        <f>'т.4000 выгрузка'!M83</f>
        <v>0</v>
      </c>
      <c r="N82" s="56">
        <f>'т.4000 выгрузка'!N83</f>
        <v>0</v>
      </c>
      <c r="O82" s="56">
        <f>'т.4000 выгрузка'!O83</f>
        <v>0</v>
      </c>
      <c r="P82" s="56">
        <f>'т.4000 выгрузка'!P83</f>
        <v>0</v>
      </c>
      <c r="Q82" s="56">
        <f>'т.4000 выгрузка'!Q83</f>
        <v>0</v>
      </c>
      <c r="R82" s="56">
        <f>'т.4000 выгрузка'!R83</f>
        <v>0</v>
      </c>
      <c r="S82" s="56">
        <f>'т.4000 выгрузка'!S83</f>
        <v>0</v>
      </c>
      <c r="T82" s="56">
        <f>'т.4000 выгрузка'!T83</f>
        <v>0</v>
      </c>
      <c r="U82" s="56">
        <f>'т.4000 выгрузка'!U83</f>
        <v>0</v>
      </c>
      <c r="V82" s="56">
        <f>'т.4000 выгрузка'!V83</f>
        <v>0</v>
      </c>
      <c r="W82" s="56">
        <f>'т.4000 выгрузка'!W83</f>
        <v>0</v>
      </c>
      <c r="X82" s="56">
        <f>'т.4000 выгрузка'!X83</f>
        <v>0</v>
      </c>
      <c r="Y82" s="56">
        <f>'т.4000 выгрузка'!Y83</f>
        <v>0</v>
      </c>
      <c r="Z82" s="56">
        <f>'т.4000 выгрузка'!Z83</f>
        <v>0</v>
      </c>
      <c r="AA82" s="56">
        <f>'т.4000 выгрузка'!AA83</f>
        <v>0</v>
      </c>
      <c r="AB82" s="79">
        <f>'т.4000 выгрузка'!AB83</f>
        <v>0</v>
      </c>
      <c r="AC82" s="80">
        <f>'т.4001 выгрузка'!C83</f>
        <v>0</v>
      </c>
      <c r="AD82" s="68">
        <f>'т.4001 выгрузка'!D83</f>
        <v>0</v>
      </c>
      <c r="AE82" s="68">
        <f>'т.4001 выгрузка'!E83</f>
        <v>0</v>
      </c>
      <c r="AF82" s="68">
        <f>'т.4001 выгрузка'!F83</f>
        <v>0</v>
      </c>
      <c r="AG82" s="68">
        <f>'т.4001 выгрузка'!G83</f>
        <v>0</v>
      </c>
      <c r="AH82" s="81">
        <f>'т.4001 выгрузка'!H83</f>
        <v>0</v>
      </c>
      <c r="AI82" s="71">
        <f t="shared" si="50"/>
        <v>0</v>
      </c>
      <c r="AJ82" s="70">
        <f t="shared" si="51"/>
        <v>0</v>
      </c>
      <c r="AK82" s="70">
        <f t="shared" si="52"/>
        <v>0</v>
      </c>
      <c r="AL82" s="70">
        <f t="shared" si="53"/>
        <v>0</v>
      </c>
      <c r="AM82" s="70">
        <f t="shared" si="54"/>
        <v>0</v>
      </c>
      <c r="AN82" s="70">
        <f t="shared" si="55"/>
        <v>0</v>
      </c>
      <c r="AO82" s="133">
        <f t="shared" si="44"/>
        <v>0</v>
      </c>
      <c r="AP82" s="133">
        <f t="shared" si="45"/>
        <v>0</v>
      </c>
      <c r="AQ82" s="133">
        <f t="shared" si="46"/>
        <v>0</v>
      </c>
      <c r="AR82" s="133">
        <f t="shared" si="47"/>
        <v>0</v>
      </c>
      <c r="AS82" s="133">
        <f t="shared" si="48"/>
        <v>0</v>
      </c>
      <c r="AT82" s="133">
        <f t="shared" si="49"/>
        <v>0</v>
      </c>
    </row>
    <row r="83" spans="1:46">
      <c r="A83" s="53" t="s">
        <v>945</v>
      </c>
      <c r="B83" s="54" t="s">
        <v>944</v>
      </c>
      <c r="C83" s="56">
        <f>'т.4000 выгрузка'!C84</f>
        <v>0</v>
      </c>
      <c r="D83" s="56">
        <f>'т.4000 выгрузка'!D84</f>
        <v>0</v>
      </c>
      <c r="E83" s="56">
        <f>'т.4000 выгрузка'!E84</f>
        <v>0</v>
      </c>
      <c r="F83" s="56">
        <f>'т.4000 выгрузка'!F84</f>
        <v>0</v>
      </c>
      <c r="G83" s="56">
        <f>'т.4000 выгрузка'!G84</f>
        <v>0</v>
      </c>
      <c r="H83" s="56">
        <f>'т.4000 выгрузка'!H84</f>
        <v>0</v>
      </c>
      <c r="I83" s="56">
        <f>'т.4000 выгрузка'!I84</f>
        <v>0</v>
      </c>
      <c r="J83" s="56">
        <f>'т.4000 выгрузка'!J84</f>
        <v>0</v>
      </c>
      <c r="K83" s="56">
        <f>'т.4000 выгрузка'!K84</f>
        <v>0</v>
      </c>
      <c r="L83" s="56">
        <f>'т.4000 выгрузка'!L84</f>
        <v>0</v>
      </c>
      <c r="M83" s="56">
        <f>'т.4000 выгрузка'!M84</f>
        <v>0</v>
      </c>
      <c r="N83" s="56">
        <f>'т.4000 выгрузка'!N84</f>
        <v>0</v>
      </c>
      <c r="O83" s="56">
        <f>'т.4000 выгрузка'!O84</f>
        <v>0</v>
      </c>
      <c r="P83" s="56">
        <f>'т.4000 выгрузка'!P84</f>
        <v>0</v>
      </c>
      <c r="Q83" s="56">
        <f>'т.4000 выгрузка'!Q84</f>
        <v>0</v>
      </c>
      <c r="R83" s="56">
        <f>'т.4000 выгрузка'!R84</f>
        <v>0</v>
      </c>
      <c r="S83" s="56">
        <f>'т.4000 выгрузка'!S84</f>
        <v>0</v>
      </c>
      <c r="T83" s="56">
        <f>'т.4000 выгрузка'!T84</f>
        <v>0</v>
      </c>
      <c r="U83" s="56">
        <f>'т.4000 выгрузка'!U84</f>
        <v>0</v>
      </c>
      <c r="V83" s="56">
        <f>'т.4000 выгрузка'!V84</f>
        <v>0</v>
      </c>
      <c r="W83" s="56">
        <f>'т.4000 выгрузка'!W84</f>
        <v>0</v>
      </c>
      <c r="X83" s="56">
        <f>'т.4000 выгрузка'!X84</f>
        <v>0</v>
      </c>
      <c r="Y83" s="56">
        <f>'т.4000 выгрузка'!Y84</f>
        <v>0</v>
      </c>
      <c r="Z83" s="56">
        <f>'т.4000 выгрузка'!Z84</f>
        <v>0</v>
      </c>
      <c r="AA83" s="56">
        <f>'т.4000 выгрузка'!AA84</f>
        <v>0</v>
      </c>
      <c r="AB83" s="79">
        <f>'т.4000 выгрузка'!AB84</f>
        <v>0</v>
      </c>
      <c r="AC83" s="80">
        <f>'т.4001 выгрузка'!C84</f>
        <v>0</v>
      </c>
      <c r="AD83" s="68">
        <f>'т.4001 выгрузка'!D84</f>
        <v>0</v>
      </c>
      <c r="AE83" s="68">
        <f>'т.4001 выгрузка'!E84</f>
        <v>0</v>
      </c>
      <c r="AF83" s="68">
        <f>'т.4001 выгрузка'!F84</f>
        <v>0</v>
      </c>
      <c r="AG83" s="68">
        <f>'т.4001 выгрузка'!G84</f>
        <v>0</v>
      </c>
      <c r="AH83" s="81">
        <f>'т.4001 выгрузка'!H84</f>
        <v>0</v>
      </c>
      <c r="AI83" s="71">
        <f t="shared" si="50"/>
        <v>0</v>
      </c>
      <c r="AJ83" s="70">
        <f t="shared" si="51"/>
        <v>0</v>
      </c>
      <c r="AK83" s="70">
        <f t="shared" si="52"/>
        <v>0</v>
      </c>
      <c r="AL83" s="70">
        <f t="shared" si="53"/>
        <v>0</v>
      </c>
      <c r="AM83" s="70">
        <f t="shared" si="54"/>
        <v>0</v>
      </c>
      <c r="AN83" s="70">
        <f t="shared" si="55"/>
        <v>0</v>
      </c>
      <c r="AO83" s="133">
        <f t="shared" si="44"/>
        <v>0</v>
      </c>
      <c r="AP83" s="133">
        <f t="shared" si="45"/>
        <v>0</v>
      </c>
      <c r="AQ83" s="133">
        <f t="shared" si="46"/>
        <v>0</v>
      </c>
      <c r="AR83" s="133">
        <f t="shared" si="47"/>
        <v>0</v>
      </c>
      <c r="AS83" s="133">
        <f t="shared" si="48"/>
        <v>0</v>
      </c>
      <c r="AT83" s="133">
        <f t="shared" si="49"/>
        <v>0</v>
      </c>
    </row>
    <row r="84" spans="1:46">
      <c r="A84" s="96" t="s">
        <v>1126</v>
      </c>
      <c r="B84" s="97"/>
      <c r="C84" s="98">
        <f>C63-C64-C66-C68-C71-C78</f>
        <v>0</v>
      </c>
      <c r="D84" s="98">
        <f t="shared" ref="D84:AH84" si="56">D63-D64-D66-D68-D71-D78</f>
        <v>0</v>
      </c>
      <c r="E84" s="98">
        <f t="shared" si="56"/>
        <v>0</v>
      </c>
      <c r="F84" s="98">
        <f t="shared" si="56"/>
        <v>0</v>
      </c>
      <c r="G84" s="98">
        <f t="shared" si="56"/>
        <v>0</v>
      </c>
      <c r="H84" s="98">
        <f t="shared" si="56"/>
        <v>0</v>
      </c>
      <c r="I84" s="98">
        <f t="shared" si="56"/>
        <v>0</v>
      </c>
      <c r="J84" s="98">
        <f t="shared" si="56"/>
        <v>0</v>
      </c>
      <c r="K84" s="98">
        <f t="shared" si="56"/>
        <v>0</v>
      </c>
      <c r="L84" s="98">
        <f t="shared" si="56"/>
        <v>0</v>
      </c>
      <c r="M84" s="98">
        <f t="shared" si="56"/>
        <v>0</v>
      </c>
      <c r="N84" s="98">
        <f t="shared" si="56"/>
        <v>0</v>
      </c>
      <c r="O84" s="98">
        <f t="shared" si="56"/>
        <v>0</v>
      </c>
      <c r="P84" s="98">
        <f t="shared" si="56"/>
        <v>0</v>
      </c>
      <c r="Q84" s="98">
        <f t="shared" si="56"/>
        <v>0</v>
      </c>
      <c r="R84" s="98">
        <f t="shared" si="56"/>
        <v>0</v>
      </c>
      <c r="S84" s="98">
        <f t="shared" si="56"/>
        <v>0</v>
      </c>
      <c r="T84" s="98">
        <f t="shared" si="56"/>
        <v>0</v>
      </c>
      <c r="U84" s="98">
        <f t="shared" si="56"/>
        <v>0</v>
      </c>
      <c r="V84" s="98">
        <f t="shared" si="56"/>
        <v>0</v>
      </c>
      <c r="W84" s="98">
        <f t="shared" si="56"/>
        <v>0</v>
      </c>
      <c r="X84" s="98">
        <f t="shared" si="56"/>
        <v>0</v>
      </c>
      <c r="Y84" s="98">
        <f t="shared" si="56"/>
        <v>0</v>
      </c>
      <c r="Z84" s="98">
        <f t="shared" si="56"/>
        <v>0</v>
      </c>
      <c r="AA84" s="98">
        <f t="shared" si="56"/>
        <v>0</v>
      </c>
      <c r="AB84" s="98">
        <f t="shared" si="56"/>
        <v>0</v>
      </c>
      <c r="AC84" s="98">
        <f t="shared" si="56"/>
        <v>0</v>
      </c>
      <c r="AD84" s="98">
        <f t="shared" si="56"/>
        <v>0</v>
      </c>
      <c r="AE84" s="98">
        <f t="shared" si="56"/>
        <v>0</v>
      </c>
      <c r="AF84" s="98">
        <f t="shared" si="56"/>
        <v>0</v>
      </c>
      <c r="AG84" s="98">
        <f t="shared" si="56"/>
        <v>0</v>
      </c>
      <c r="AH84" s="98">
        <f t="shared" si="56"/>
        <v>0</v>
      </c>
      <c r="AI84" s="71">
        <f t="shared" si="50"/>
        <v>0</v>
      </c>
      <c r="AJ84" s="70">
        <f t="shared" si="51"/>
        <v>0</v>
      </c>
      <c r="AK84" s="70">
        <f t="shared" si="52"/>
        <v>0</v>
      </c>
      <c r="AL84" s="70">
        <f t="shared" si="53"/>
        <v>0</v>
      </c>
      <c r="AM84" s="70">
        <f t="shared" si="54"/>
        <v>0</v>
      </c>
      <c r="AN84" s="70">
        <f t="shared" si="55"/>
        <v>0</v>
      </c>
      <c r="AO84" s="133">
        <f t="shared" si="44"/>
        <v>0</v>
      </c>
      <c r="AP84" s="133">
        <f t="shared" si="45"/>
        <v>0</v>
      </c>
      <c r="AQ84" s="133">
        <f t="shared" si="46"/>
        <v>0</v>
      </c>
      <c r="AR84" s="133">
        <f t="shared" si="47"/>
        <v>0</v>
      </c>
      <c r="AS84" s="133">
        <f t="shared" si="48"/>
        <v>0</v>
      </c>
      <c r="AT84" s="133">
        <f t="shared" si="49"/>
        <v>0</v>
      </c>
    </row>
    <row r="85" spans="1:46">
      <c r="A85" s="53" t="s">
        <v>943</v>
      </c>
      <c r="B85" s="54" t="s">
        <v>942</v>
      </c>
      <c r="C85" s="56">
        <f>'т.4000 выгрузка'!C85</f>
        <v>0</v>
      </c>
      <c r="D85" s="56">
        <f>'т.4000 выгрузка'!D85</f>
        <v>0</v>
      </c>
      <c r="E85" s="56">
        <f>'т.4000 выгрузка'!E85</f>
        <v>0</v>
      </c>
      <c r="F85" s="56">
        <f>'т.4000 выгрузка'!F85</f>
        <v>0</v>
      </c>
      <c r="G85" s="56">
        <f>'т.4000 выгрузка'!G85</f>
        <v>0</v>
      </c>
      <c r="H85" s="56">
        <f>'т.4000 выгрузка'!H85</f>
        <v>0</v>
      </c>
      <c r="I85" s="56">
        <f>'т.4000 выгрузка'!I85</f>
        <v>0</v>
      </c>
      <c r="J85" s="56">
        <f>'т.4000 выгрузка'!J85</f>
        <v>0</v>
      </c>
      <c r="K85" s="56">
        <f>'т.4000 выгрузка'!K85</f>
        <v>0</v>
      </c>
      <c r="L85" s="56">
        <f>'т.4000 выгрузка'!L85</f>
        <v>0</v>
      </c>
      <c r="M85" s="56">
        <f>'т.4000 выгрузка'!M85</f>
        <v>0</v>
      </c>
      <c r="N85" s="56">
        <f>'т.4000 выгрузка'!N85</f>
        <v>0</v>
      </c>
      <c r="O85" s="56">
        <f>'т.4000 выгрузка'!O85</f>
        <v>0</v>
      </c>
      <c r="P85" s="56">
        <f>'т.4000 выгрузка'!P85</f>
        <v>0</v>
      </c>
      <c r="Q85" s="56">
        <f>'т.4000 выгрузка'!Q85</f>
        <v>0</v>
      </c>
      <c r="R85" s="56">
        <f>'т.4000 выгрузка'!R85</f>
        <v>0</v>
      </c>
      <c r="S85" s="56">
        <f>'т.4000 выгрузка'!S85</f>
        <v>0</v>
      </c>
      <c r="T85" s="56">
        <f>'т.4000 выгрузка'!T85</f>
        <v>0</v>
      </c>
      <c r="U85" s="56">
        <f>'т.4000 выгрузка'!U85</f>
        <v>0</v>
      </c>
      <c r="V85" s="56">
        <f>'т.4000 выгрузка'!V85</f>
        <v>0</v>
      </c>
      <c r="W85" s="56">
        <f>'т.4000 выгрузка'!W85</f>
        <v>0</v>
      </c>
      <c r="X85" s="56">
        <f>'т.4000 выгрузка'!X85</f>
        <v>0</v>
      </c>
      <c r="Y85" s="56">
        <f>'т.4000 выгрузка'!Y85</f>
        <v>0</v>
      </c>
      <c r="Z85" s="56">
        <f>'т.4000 выгрузка'!Z85</f>
        <v>0</v>
      </c>
      <c r="AA85" s="56">
        <f>'т.4000 выгрузка'!AA85</f>
        <v>0</v>
      </c>
      <c r="AB85" s="79">
        <f>'т.4000 выгрузка'!AB85</f>
        <v>0</v>
      </c>
      <c r="AC85" s="80">
        <f>'т.4001 выгрузка'!C85</f>
        <v>0</v>
      </c>
      <c r="AD85" s="68">
        <f>'т.4001 выгрузка'!D85</f>
        <v>0</v>
      </c>
      <c r="AE85" s="68">
        <f>'т.4001 выгрузка'!E85</f>
        <v>0</v>
      </c>
      <c r="AF85" s="68">
        <f>'т.4001 выгрузка'!F85</f>
        <v>0</v>
      </c>
      <c r="AG85" s="68">
        <f>'т.4001 выгрузка'!G85</f>
        <v>0</v>
      </c>
      <c r="AH85" s="81">
        <f>'т.4001 выгрузка'!H85</f>
        <v>0</v>
      </c>
      <c r="AI85" s="71">
        <f t="shared" si="50"/>
        <v>0</v>
      </c>
      <c r="AJ85" s="70">
        <f t="shared" si="51"/>
        <v>0</v>
      </c>
      <c r="AK85" s="70">
        <f t="shared" si="52"/>
        <v>0</v>
      </c>
      <c r="AL85" s="70">
        <f t="shared" si="53"/>
        <v>0</v>
      </c>
      <c r="AM85" s="70">
        <f t="shared" si="54"/>
        <v>0</v>
      </c>
      <c r="AN85" s="70">
        <f t="shared" si="55"/>
        <v>0</v>
      </c>
      <c r="AO85" s="133">
        <f t="shared" si="44"/>
        <v>0</v>
      </c>
      <c r="AP85" s="133">
        <f t="shared" si="45"/>
        <v>0</v>
      </c>
      <c r="AQ85" s="133">
        <f t="shared" si="46"/>
        <v>0</v>
      </c>
      <c r="AR85" s="133">
        <f t="shared" si="47"/>
        <v>0</v>
      </c>
      <c r="AS85" s="133">
        <f t="shared" si="48"/>
        <v>0</v>
      </c>
      <c r="AT85" s="133">
        <f t="shared" si="49"/>
        <v>0</v>
      </c>
    </row>
    <row r="86" spans="1:46">
      <c r="A86" s="53" t="s">
        <v>941</v>
      </c>
      <c r="B86" s="54" t="s">
        <v>276</v>
      </c>
      <c r="C86" s="56">
        <f>'т.4000 выгрузка'!C86</f>
        <v>0</v>
      </c>
      <c r="D86" s="56">
        <f>'т.4000 выгрузка'!D86</f>
        <v>0</v>
      </c>
      <c r="E86" s="56">
        <f>'т.4000 выгрузка'!E86</f>
        <v>0</v>
      </c>
      <c r="F86" s="56">
        <f>'т.4000 выгрузка'!F86</f>
        <v>0</v>
      </c>
      <c r="G86" s="56">
        <f>'т.4000 выгрузка'!G86</f>
        <v>0</v>
      </c>
      <c r="H86" s="56">
        <f>'т.4000 выгрузка'!H86</f>
        <v>0</v>
      </c>
      <c r="I86" s="56">
        <f>'т.4000 выгрузка'!I86</f>
        <v>0</v>
      </c>
      <c r="J86" s="56">
        <f>'т.4000 выгрузка'!J86</f>
        <v>0</v>
      </c>
      <c r="K86" s="56">
        <f>'т.4000 выгрузка'!K86</f>
        <v>0</v>
      </c>
      <c r="L86" s="56">
        <f>'т.4000 выгрузка'!L86</f>
        <v>0</v>
      </c>
      <c r="M86" s="56">
        <f>'т.4000 выгрузка'!M86</f>
        <v>0</v>
      </c>
      <c r="N86" s="56">
        <f>'т.4000 выгрузка'!N86</f>
        <v>0</v>
      </c>
      <c r="O86" s="56">
        <f>'т.4000 выгрузка'!O86</f>
        <v>0</v>
      </c>
      <c r="P86" s="56">
        <f>'т.4000 выгрузка'!P86</f>
        <v>0</v>
      </c>
      <c r="Q86" s="56">
        <f>'т.4000 выгрузка'!Q86</f>
        <v>0</v>
      </c>
      <c r="R86" s="56">
        <f>'т.4000 выгрузка'!R86</f>
        <v>0</v>
      </c>
      <c r="S86" s="56">
        <f>'т.4000 выгрузка'!S86</f>
        <v>0</v>
      </c>
      <c r="T86" s="56">
        <f>'т.4000 выгрузка'!T86</f>
        <v>0</v>
      </c>
      <c r="U86" s="56">
        <f>'т.4000 выгрузка'!U86</f>
        <v>0</v>
      </c>
      <c r="V86" s="56">
        <f>'т.4000 выгрузка'!V86</f>
        <v>0</v>
      </c>
      <c r="W86" s="56">
        <f>'т.4000 выгрузка'!W86</f>
        <v>0</v>
      </c>
      <c r="X86" s="56">
        <f>'т.4000 выгрузка'!X86</f>
        <v>0</v>
      </c>
      <c r="Y86" s="56">
        <f>'т.4000 выгрузка'!Y86</f>
        <v>0</v>
      </c>
      <c r="Z86" s="56">
        <f>'т.4000 выгрузка'!Z86</f>
        <v>0</v>
      </c>
      <c r="AA86" s="56">
        <f>'т.4000 выгрузка'!AA86</f>
        <v>0</v>
      </c>
      <c r="AB86" s="79">
        <f>'т.4000 выгрузка'!AB86</f>
        <v>0</v>
      </c>
      <c r="AC86" s="80">
        <f>'т.4001 выгрузка'!C86</f>
        <v>0</v>
      </c>
      <c r="AD86" s="68">
        <f>'т.4001 выгрузка'!D86</f>
        <v>0</v>
      </c>
      <c r="AE86" s="68">
        <f>'т.4001 выгрузка'!E86</f>
        <v>0</v>
      </c>
      <c r="AF86" s="68">
        <f>'т.4001 выгрузка'!F86</f>
        <v>0</v>
      </c>
      <c r="AG86" s="68">
        <f>'т.4001 выгрузка'!G86</f>
        <v>0</v>
      </c>
      <c r="AH86" s="81">
        <f>'т.4001 выгрузка'!H86</f>
        <v>0</v>
      </c>
      <c r="AI86" s="71">
        <f t="shared" si="50"/>
        <v>0</v>
      </c>
      <c r="AJ86" s="70">
        <f t="shared" si="51"/>
        <v>0</v>
      </c>
      <c r="AK86" s="70">
        <f t="shared" si="52"/>
        <v>0</v>
      </c>
      <c r="AL86" s="70">
        <f t="shared" si="53"/>
        <v>0</v>
      </c>
      <c r="AM86" s="70">
        <f t="shared" si="54"/>
        <v>0</v>
      </c>
      <c r="AN86" s="70">
        <f t="shared" si="55"/>
        <v>0</v>
      </c>
      <c r="AO86" s="133">
        <f t="shared" si="44"/>
        <v>0</v>
      </c>
      <c r="AP86" s="133">
        <f t="shared" si="45"/>
        <v>0</v>
      </c>
      <c r="AQ86" s="133">
        <f t="shared" si="46"/>
        <v>0</v>
      </c>
      <c r="AR86" s="133">
        <f t="shared" si="47"/>
        <v>0</v>
      </c>
      <c r="AS86" s="133">
        <f t="shared" si="48"/>
        <v>0</v>
      </c>
      <c r="AT86" s="133">
        <f t="shared" si="49"/>
        <v>0</v>
      </c>
    </row>
    <row r="87" spans="1:46">
      <c r="A87" s="53" t="s">
        <v>940</v>
      </c>
      <c r="B87" s="54" t="s">
        <v>939</v>
      </c>
      <c r="C87" s="56">
        <f>'т.4000 выгрузка'!C87</f>
        <v>0</v>
      </c>
      <c r="D87" s="56">
        <f>'т.4000 выгрузка'!D87</f>
        <v>0</v>
      </c>
      <c r="E87" s="56">
        <f>'т.4000 выгрузка'!E87</f>
        <v>0</v>
      </c>
      <c r="F87" s="56">
        <f>'т.4000 выгрузка'!F87</f>
        <v>0</v>
      </c>
      <c r="G87" s="56">
        <f>'т.4000 выгрузка'!G87</f>
        <v>0</v>
      </c>
      <c r="H87" s="56">
        <f>'т.4000 выгрузка'!H87</f>
        <v>0</v>
      </c>
      <c r="I87" s="56">
        <f>'т.4000 выгрузка'!I87</f>
        <v>0</v>
      </c>
      <c r="J87" s="56">
        <f>'т.4000 выгрузка'!J87</f>
        <v>0</v>
      </c>
      <c r="K87" s="56">
        <f>'т.4000 выгрузка'!K87</f>
        <v>0</v>
      </c>
      <c r="L87" s="56">
        <f>'т.4000 выгрузка'!L87</f>
        <v>0</v>
      </c>
      <c r="M87" s="56">
        <f>'т.4000 выгрузка'!M87</f>
        <v>0</v>
      </c>
      <c r="N87" s="56">
        <f>'т.4000 выгрузка'!N87</f>
        <v>0</v>
      </c>
      <c r="O87" s="56">
        <f>'т.4000 выгрузка'!O87</f>
        <v>0</v>
      </c>
      <c r="P87" s="56">
        <f>'т.4000 выгрузка'!P87</f>
        <v>0</v>
      </c>
      <c r="Q87" s="56">
        <f>'т.4000 выгрузка'!Q87</f>
        <v>0</v>
      </c>
      <c r="R87" s="56">
        <f>'т.4000 выгрузка'!R87</f>
        <v>0</v>
      </c>
      <c r="S87" s="56">
        <f>'т.4000 выгрузка'!S87</f>
        <v>0</v>
      </c>
      <c r="T87" s="56">
        <f>'т.4000 выгрузка'!T87</f>
        <v>0</v>
      </c>
      <c r="U87" s="56">
        <f>'т.4000 выгрузка'!U87</f>
        <v>0</v>
      </c>
      <c r="V87" s="56">
        <f>'т.4000 выгрузка'!V87</f>
        <v>0</v>
      </c>
      <c r="W87" s="56">
        <f>'т.4000 выгрузка'!W87</f>
        <v>0</v>
      </c>
      <c r="X87" s="56">
        <f>'т.4000 выгрузка'!X87</f>
        <v>0</v>
      </c>
      <c r="Y87" s="56">
        <f>'т.4000 выгрузка'!Y87</f>
        <v>0</v>
      </c>
      <c r="Z87" s="56">
        <f>'т.4000 выгрузка'!Z87</f>
        <v>0</v>
      </c>
      <c r="AA87" s="56">
        <f>'т.4000 выгрузка'!AA87</f>
        <v>0</v>
      </c>
      <c r="AB87" s="79">
        <f>'т.4000 выгрузка'!AB87</f>
        <v>0</v>
      </c>
      <c r="AC87" s="80">
        <f>'т.4001 выгрузка'!C87</f>
        <v>0</v>
      </c>
      <c r="AD87" s="68">
        <f>'т.4001 выгрузка'!D87</f>
        <v>0</v>
      </c>
      <c r="AE87" s="68">
        <f>'т.4001 выгрузка'!E87</f>
        <v>0</v>
      </c>
      <c r="AF87" s="68">
        <f>'т.4001 выгрузка'!F87</f>
        <v>0</v>
      </c>
      <c r="AG87" s="68">
        <f>'т.4001 выгрузка'!G87</f>
        <v>0</v>
      </c>
      <c r="AH87" s="81">
        <f>'т.4001 выгрузка'!H87</f>
        <v>0</v>
      </c>
      <c r="AI87" s="71">
        <f t="shared" si="50"/>
        <v>0</v>
      </c>
      <c r="AJ87" s="70">
        <f t="shared" si="51"/>
        <v>0</v>
      </c>
      <c r="AK87" s="70">
        <f t="shared" si="52"/>
        <v>0</v>
      </c>
      <c r="AL87" s="70">
        <f t="shared" si="53"/>
        <v>0</v>
      </c>
      <c r="AM87" s="70">
        <f t="shared" si="54"/>
        <v>0</v>
      </c>
      <c r="AN87" s="70">
        <f t="shared" si="55"/>
        <v>0</v>
      </c>
      <c r="AO87" s="133">
        <f t="shared" si="44"/>
        <v>0</v>
      </c>
      <c r="AP87" s="133">
        <f t="shared" si="45"/>
        <v>0</v>
      </c>
      <c r="AQ87" s="133">
        <f t="shared" si="46"/>
        <v>0</v>
      </c>
      <c r="AR87" s="133">
        <f t="shared" si="47"/>
        <v>0</v>
      </c>
      <c r="AS87" s="133">
        <f t="shared" si="48"/>
        <v>0</v>
      </c>
      <c r="AT87" s="133">
        <f t="shared" si="49"/>
        <v>0</v>
      </c>
    </row>
    <row r="88" spans="1:46">
      <c r="A88" s="53" t="s">
        <v>938</v>
      </c>
      <c r="B88" s="54" t="s">
        <v>937</v>
      </c>
      <c r="C88" s="56">
        <f>'т.4000 выгрузка'!C88</f>
        <v>0</v>
      </c>
      <c r="D88" s="56">
        <f>'т.4000 выгрузка'!D88</f>
        <v>0</v>
      </c>
      <c r="E88" s="56">
        <f>'т.4000 выгрузка'!E88</f>
        <v>0</v>
      </c>
      <c r="F88" s="56">
        <f>'т.4000 выгрузка'!F88</f>
        <v>0</v>
      </c>
      <c r="G88" s="56">
        <f>'т.4000 выгрузка'!G88</f>
        <v>0</v>
      </c>
      <c r="H88" s="56">
        <f>'т.4000 выгрузка'!H88</f>
        <v>0</v>
      </c>
      <c r="I88" s="56">
        <f>'т.4000 выгрузка'!I88</f>
        <v>0</v>
      </c>
      <c r="J88" s="56">
        <f>'т.4000 выгрузка'!J88</f>
        <v>0</v>
      </c>
      <c r="K88" s="56">
        <f>'т.4000 выгрузка'!K88</f>
        <v>0</v>
      </c>
      <c r="L88" s="56">
        <f>'т.4000 выгрузка'!L88</f>
        <v>0</v>
      </c>
      <c r="M88" s="56">
        <f>'т.4000 выгрузка'!M88</f>
        <v>0</v>
      </c>
      <c r="N88" s="56">
        <f>'т.4000 выгрузка'!N88</f>
        <v>0</v>
      </c>
      <c r="O88" s="56">
        <f>'т.4000 выгрузка'!O88</f>
        <v>0</v>
      </c>
      <c r="P88" s="56">
        <f>'т.4000 выгрузка'!P88</f>
        <v>0</v>
      </c>
      <c r="Q88" s="56">
        <f>'т.4000 выгрузка'!Q88</f>
        <v>0</v>
      </c>
      <c r="R88" s="56">
        <f>'т.4000 выгрузка'!R88</f>
        <v>0</v>
      </c>
      <c r="S88" s="56">
        <f>'т.4000 выгрузка'!S88</f>
        <v>0</v>
      </c>
      <c r="T88" s="56">
        <f>'т.4000 выгрузка'!T88</f>
        <v>0</v>
      </c>
      <c r="U88" s="56">
        <f>'т.4000 выгрузка'!U88</f>
        <v>0</v>
      </c>
      <c r="V88" s="56">
        <f>'т.4000 выгрузка'!V88</f>
        <v>0</v>
      </c>
      <c r="W88" s="56">
        <f>'т.4000 выгрузка'!W88</f>
        <v>0</v>
      </c>
      <c r="X88" s="56">
        <f>'т.4000 выгрузка'!X88</f>
        <v>0</v>
      </c>
      <c r="Y88" s="56">
        <f>'т.4000 выгрузка'!Y88</f>
        <v>0</v>
      </c>
      <c r="Z88" s="56">
        <f>'т.4000 выгрузка'!Z88</f>
        <v>0</v>
      </c>
      <c r="AA88" s="56">
        <f>'т.4000 выгрузка'!AA88</f>
        <v>0</v>
      </c>
      <c r="AB88" s="79">
        <f>'т.4000 выгрузка'!AB88</f>
        <v>0</v>
      </c>
      <c r="AC88" s="80">
        <f>'т.4001 выгрузка'!C88</f>
        <v>0</v>
      </c>
      <c r="AD88" s="68">
        <f>'т.4001 выгрузка'!D88</f>
        <v>0</v>
      </c>
      <c r="AE88" s="68">
        <f>'т.4001 выгрузка'!E88</f>
        <v>0</v>
      </c>
      <c r="AF88" s="68">
        <f>'т.4001 выгрузка'!F88</f>
        <v>0</v>
      </c>
      <c r="AG88" s="68">
        <f>'т.4001 выгрузка'!G88</f>
        <v>0</v>
      </c>
      <c r="AH88" s="81">
        <f>'т.4001 выгрузка'!H88</f>
        <v>0</v>
      </c>
      <c r="AI88" s="71">
        <f t="shared" si="50"/>
        <v>0</v>
      </c>
      <c r="AJ88" s="70">
        <f t="shared" si="51"/>
        <v>0</v>
      </c>
      <c r="AK88" s="70">
        <f t="shared" si="52"/>
        <v>0</v>
      </c>
      <c r="AL88" s="70">
        <f t="shared" si="53"/>
        <v>0</v>
      </c>
      <c r="AM88" s="70">
        <f t="shared" si="54"/>
        <v>0</v>
      </c>
      <c r="AN88" s="70">
        <f t="shared" si="55"/>
        <v>0</v>
      </c>
      <c r="AO88" s="133">
        <f t="shared" si="44"/>
        <v>0</v>
      </c>
      <c r="AP88" s="133">
        <f t="shared" si="45"/>
        <v>0</v>
      </c>
      <c r="AQ88" s="133">
        <f t="shared" si="46"/>
        <v>0</v>
      </c>
      <c r="AR88" s="133">
        <f t="shared" si="47"/>
        <v>0</v>
      </c>
      <c r="AS88" s="133">
        <f t="shared" si="48"/>
        <v>0</v>
      </c>
      <c r="AT88" s="133">
        <f t="shared" si="49"/>
        <v>0</v>
      </c>
    </row>
    <row r="89" spans="1:46">
      <c r="A89" s="53" t="s">
        <v>936</v>
      </c>
      <c r="B89" s="54" t="s">
        <v>935</v>
      </c>
      <c r="C89" s="56">
        <f>'т.4000 выгрузка'!C89</f>
        <v>0</v>
      </c>
      <c r="D89" s="56">
        <f>'т.4000 выгрузка'!D89</f>
        <v>0</v>
      </c>
      <c r="E89" s="56">
        <f>'т.4000 выгрузка'!E89</f>
        <v>0</v>
      </c>
      <c r="F89" s="56">
        <f>'т.4000 выгрузка'!F89</f>
        <v>0</v>
      </c>
      <c r="G89" s="56">
        <f>'т.4000 выгрузка'!G89</f>
        <v>0</v>
      </c>
      <c r="H89" s="56">
        <f>'т.4000 выгрузка'!H89</f>
        <v>0</v>
      </c>
      <c r="I89" s="56">
        <f>'т.4000 выгрузка'!I89</f>
        <v>0</v>
      </c>
      <c r="J89" s="56">
        <f>'т.4000 выгрузка'!J89</f>
        <v>0</v>
      </c>
      <c r="K89" s="56">
        <f>'т.4000 выгрузка'!K89</f>
        <v>0</v>
      </c>
      <c r="L89" s="56">
        <f>'т.4000 выгрузка'!L89</f>
        <v>0</v>
      </c>
      <c r="M89" s="56">
        <f>'т.4000 выгрузка'!M89</f>
        <v>0</v>
      </c>
      <c r="N89" s="56">
        <f>'т.4000 выгрузка'!N89</f>
        <v>0</v>
      </c>
      <c r="O89" s="56">
        <f>'т.4000 выгрузка'!O89</f>
        <v>0</v>
      </c>
      <c r="P89" s="56">
        <f>'т.4000 выгрузка'!P89</f>
        <v>0</v>
      </c>
      <c r="Q89" s="56">
        <f>'т.4000 выгрузка'!Q89</f>
        <v>0</v>
      </c>
      <c r="R89" s="56">
        <f>'т.4000 выгрузка'!R89</f>
        <v>0</v>
      </c>
      <c r="S89" s="56">
        <f>'т.4000 выгрузка'!S89</f>
        <v>0</v>
      </c>
      <c r="T89" s="56">
        <f>'т.4000 выгрузка'!T89</f>
        <v>0</v>
      </c>
      <c r="U89" s="56">
        <f>'т.4000 выгрузка'!U89</f>
        <v>0</v>
      </c>
      <c r="V89" s="56">
        <f>'т.4000 выгрузка'!V89</f>
        <v>0</v>
      </c>
      <c r="W89" s="56">
        <f>'т.4000 выгрузка'!W89</f>
        <v>0</v>
      </c>
      <c r="X89" s="56">
        <f>'т.4000 выгрузка'!X89</f>
        <v>0</v>
      </c>
      <c r="Y89" s="56">
        <f>'т.4000 выгрузка'!Y89</f>
        <v>0</v>
      </c>
      <c r="Z89" s="56">
        <f>'т.4000 выгрузка'!Z89</f>
        <v>0</v>
      </c>
      <c r="AA89" s="56">
        <f>'т.4000 выгрузка'!AA89</f>
        <v>0</v>
      </c>
      <c r="AB89" s="79">
        <f>'т.4000 выгрузка'!AB89</f>
        <v>0</v>
      </c>
      <c r="AC89" s="80">
        <f>'т.4001 выгрузка'!C89</f>
        <v>0</v>
      </c>
      <c r="AD89" s="68">
        <f>'т.4001 выгрузка'!D89</f>
        <v>0</v>
      </c>
      <c r="AE89" s="68">
        <f>'т.4001 выгрузка'!E89</f>
        <v>0</v>
      </c>
      <c r="AF89" s="68">
        <f>'т.4001 выгрузка'!F89</f>
        <v>0</v>
      </c>
      <c r="AG89" s="68">
        <f>'т.4001 выгрузка'!G89</f>
        <v>0</v>
      </c>
      <c r="AH89" s="81">
        <f>'т.4001 выгрузка'!H89</f>
        <v>0</v>
      </c>
      <c r="AI89" s="71">
        <f t="shared" si="50"/>
        <v>0</v>
      </c>
      <c r="AJ89" s="70">
        <f t="shared" si="51"/>
        <v>0</v>
      </c>
      <c r="AK89" s="70">
        <f t="shared" si="52"/>
        <v>0</v>
      </c>
      <c r="AL89" s="70">
        <f t="shared" si="53"/>
        <v>0</v>
      </c>
      <c r="AM89" s="70">
        <f t="shared" si="54"/>
        <v>0</v>
      </c>
      <c r="AN89" s="70">
        <f t="shared" si="55"/>
        <v>0</v>
      </c>
      <c r="AO89" s="133">
        <f t="shared" si="44"/>
        <v>0</v>
      </c>
      <c r="AP89" s="133">
        <f t="shared" si="45"/>
        <v>0</v>
      </c>
      <c r="AQ89" s="133">
        <f t="shared" si="46"/>
        <v>0</v>
      </c>
      <c r="AR89" s="133">
        <f t="shared" si="47"/>
        <v>0</v>
      </c>
      <c r="AS89" s="133">
        <f t="shared" si="48"/>
        <v>0</v>
      </c>
      <c r="AT89" s="133">
        <f t="shared" si="49"/>
        <v>0</v>
      </c>
    </row>
    <row r="90" spans="1:46">
      <c r="A90" s="53" t="s">
        <v>934</v>
      </c>
      <c r="B90" s="54" t="s">
        <v>933</v>
      </c>
      <c r="C90" s="56">
        <f>'т.4000 выгрузка'!C90</f>
        <v>0</v>
      </c>
      <c r="D90" s="56">
        <f>'т.4000 выгрузка'!D90</f>
        <v>0</v>
      </c>
      <c r="E90" s="56">
        <f>'т.4000 выгрузка'!E90</f>
        <v>0</v>
      </c>
      <c r="F90" s="56">
        <f>'т.4000 выгрузка'!F90</f>
        <v>0</v>
      </c>
      <c r="G90" s="56">
        <f>'т.4000 выгрузка'!G90</f>
        <v>0</v>
      </c>
      <c r="H90" s="56">
        <f>'т.4000 выгрузка'!H90</f>
        <v>0</v>
      </c>
      <c r="I90" s="56">
        <f>'т.4000 выгрузка'!I90</f>
        <v>0</v>
      </c>
      <c r="J90" s="56">
        <f>'т.4000 выгрузка'!J90</f>
        <v>0</v>
      </c>
      <c r="K90" s="56">
        <f>'т.4000 выгрузка'!K90</f>
        <v>0</v>
      </c>
      <c r="L90" s="56">
        <f>'т.4000 выгрузка'!L90</f>
        <v>0</v>
      </c>
      <c r="M90" s="56">
        <f>'т.4000 выгрузка'!M90</f>
        <v>0</v>
      </c>
      <c r="N90" s="56">
        <f>'т.4000 выгрузка'!N90</f>
        <v>0</v>
      </c>
      <c r="O90" s="56">
        <f>'т.4000 выгрузка'!O90</f>
        <v>0</v>
      </c>
      <c r="P90" s="56">
        <f>'т.4000 выгрузка'!P90</f>
        <v>0</v>
      </c>
      <c r="Q90" s="56">
        <f>'т.4000 выгрузка'!Q90</f>
        <v>0</v>
      </c>
      <c r="R90" s="56">
        <f>'т.4000 выгрузка'!R90</f>
        <v>0</v>
      </c>
      <c r="S90" s="56">
        <f>'т.4000 выгрузка'!S90</f>
        <v>0</v>
      </c>
      <c r="T90" s="56">
        <f>'т.4000 выгрузка'!T90</f>
        <v>0</v>
      </c>
      <c r="U90" s="56">
        <f>'т.4000 выгрузка'!U90</f>
        <v>0</v>
      </c>
      <c r="V90" s="56">
        <f>'т.4000 выгрузка'!V90</f>
        <v>0</v>
      </c>
      <c r="W90" s="56">
        <f>'т.4000 выгрузка'!W90</f>
        <v>0</v>
      </c>
      <c r="X90" s="56">
        <f>'т.4000 выгрузка'!X90</f>
        <v>0</v>
      </c>
      <c r="Y90" s="56">
        <f>'т.4000 выгрузка'!Y90</f>
        <v>0</v>
      </c>
      <c r="Z90" s="56">
        <f>'т.4000 выгрузка'!Z90</f>
        <v>0</v>
      </c>
      <c r="AA90" s="56">
        <f>'т.4000 выгрузка'!AA90</f>
        <v>0</v>
      </c>
      <c r="AB90" s="79">
        <f>'т.4000 выгрузка'!AB90</f>
        <v>0</v>
      </c>
      <c r="AC90" s="80">
        <f>'т.4001 выгрузка'!C90</f>
        <v>0</v>
      </c>
      <c r="AD90" s="68">
        <f>'т.4001 выгрузка'!D90</f>
        <v>0</v>
      </c>
      <c r="AE90" s="68">
        <f>'т.4001 выгрузка'!E90</f>
        <v>0</v>
      </c>
      <c r="AF90" s="68">
        <f>'т.4001 выгрузка'!F90</f>
        <v>0</v>
      </c>
      <c r="AG90" s="68">
        <f>'т.4001 выгрузка'!G90</f>
        <v>0</v>
      </c>
      <c r="AH90" s="81">
        <f>'т.4001 выгрузка'!H90</f>
        <v>0</v>
      </c>
      <c r="AI90" s="71">
        <f t="shared" si="50"/>
        <v>0</v>
      </c>
      <c r="AJ90" s="70">
        <f t="shared" si="51"/>
        <v>0</v>
      </c>
      <c r="AK90" s="70">
        <f t="shared" si="52"/>
        <v>0</v>
      </c>
      <c r="AL90" s="70">
        <f t="shared" si="53"/>
        <v>0</v>
      </c>
      <c r="AM90" s="70">
        <f t="shared" si="54"/>
        <v>0</v>
      </c>
      <c r="AN90" s="70">
        <f t="shared" si="55"/>
        <v>0</v>
      </c>
      <c r="AO90" s="133">
        <f t="shared" si="44"/>
        <v>0</v>
      </c>
      <c r="AP90" s="133">
        <f t="shared" si="45"/>
        <v>0</v>
      </c>
      <c r="AQ90" s="133">
        <f t="shared" si="46"/>
        <v>0</v>
      </c>
      <c r="AR90" s="133">
        <f t="shared" si="47"/>
        <v>0</v>
      </c>
      <c r="AS90" s="133">
        <f t="shared" si="48"/>
        <v>0</v>
      </c>
      <c r="AT90" s="133">
        <f t="shared" si="49"/>
        <v>0</v>
      </c>
    </row>
    <row r="91" spans="1:46">
      <c r="A91" s="53" t="s">
        <v>932</v>
      </c>
      <c r="B91" s="54" t="s">
        <v>931</v>
      </c>
      <c r="C91" s="56">
        <f>'т.4000 выгрузка'!C91</f>
        <v>0</v>
      </c>
      <c r="D91" s="56">
        <f>'т.4000 выгрузка'!D91</f>
        <v>0</v>
      </c>
      <c r="E91" s="56">
        <f>'т.4000 выгрузка'!E91</f>
        <v>0</v>
      </c>
      <c r="F91" s="56">
        <f>'т.4000 выгрузка'!F91</f>
        <v>0</v>
      </c>
      <c r="G91" s="56">
        <f>'т.4000 выгрузка'!G91</f>
        <v>0</v>
      </c>
      <c r="H91" s="56">
        <f>'т.4000 выгрузка'!H91</f>
        <v>0</v>
      </c>
      <c r="I91" s="56">
        <f>'т.4000 выгрузка'!I91</f>
        <v>0</v>
      </c>
      <c r="J91" s="56">
        <f>'т.4000 выгрузка'!J91</f>
        <v>0</v>
      </c>
      <c r="K91" s="56">
        <f>'т.4000 выгрузка'!K91</f>
        <v>0</v>
      </c>
      <c r="L91" s="56">
        <f>'т.4000 выгрузка'!L91</f>
        <v>0</v>
      </c>
      <c r="M91" s="56">
        <f>'т.4000 выгрузка'!M91</f>
        <v>0</v>
      </c>
      <c r="N91" s="56">
        <f>'т.4000 выгрузка'!N91</f>
        <v>0</v>
      </c>
      <c r="O91" s="56">
        <f>'т.4000 выгрузка'!O91</f>
        <v>0</v>
      </c>
      <c r="P91" s="56">
        <f>'т.4000 выгрузка'!P91</f>
        <v>0</v>
      </c>
      <c r="Q91" s="56">
        <f>'т.4000 выгрузка'!Q91</f>
        <v>0</v>
      </c>
      <c r="R91" s="56">
        <f>'т.4000 выгрузка'!R91</f>
        <v>0</v>
      </c>
      <c r="S91" s="56">
        <f>'т.4000 выгрузка'!S91</f>
        <v>0</v>
      </c>
      <c r="T91" s="56">
        <f>'т.4000 выгрузка'!T91</f>
        <v>0</v>
      </c>
      <c r="U91" s="56">
        <f>'т.4000 выгрузка'!U91</f>
        <v>0</v>
      </c>
      <c r="V91" s="56">
        <f>'т.4000 выгрузка'!V91</f>
        <v>0</v>
      </c>
      <c r="W91" s="56">
        <f>'т.4000 выгрузка'!W91</f>
        <v>0</v>
      </c>
      <c r="X91" s="56">
        <f>'т.4000 выгрузка'!X91</f>
        <v>0</v>
      </c>
      <c r="Y91" s="56">
        <f>'т.4000 выгрузка'!Y91</f>
        <v>0</v>
      </c>
      <c r="Z91" s="56">
        <f>'т.4000 выгрузка'!Z91</f>
        <v>0</v>
      </c>
      <c r="AA91" s="56">
        <f>'т.4000 выгрузка'!AA91</f>
        <v>0</v>
      </c>
      <c r="AB91" s="79">
        <f>'т.4000 выгрузка'!AB91</f>
        <v>0</v>
      </c>
      <c r="AC91" s="80">
        <f>'т.4001 выгрузка'!C91</f>
        <v>0</v>
      </c>
      <c r="AD91" s="68">
        <f>'т.4001 выгрузка'!D91</f>
        <v>0</v>
      </c>
      <c r="AE91" s="68">
        <f>'т.4001 выгрузка'!E91</f>
        <v>0</v>
      </c>
      <c r="AF91" s="68">
        <f>'т.4001 выгрузка'!F91</f>
        <v>0</v>
      </c>
      <c r="AG91" s="68">
        <f>'т.4001 выгрузка'!G91</f>
        <v>0</v>
      </c>
      <c r="AH91" s="81">
        <f>'т.4001 выгрузка'!H91</f>
        <v>0</v>
      </c>
      <c r="AI91" s="71">
        <f t="shared" si="50"/>
        <v>0</v>
      </c>
      <c r="AJ91" s="70">
        <f t="shared" si="51"/>
        <v>0</v>
      </c>
      <c r="AK91" s="70">
        <f t="shared" si="52"/>
        <v>0</v>
      </c>
      <c r="AL91" s="70">
        <f t="shared" si="53"/>
        <v>0</v>
      </c>
      <c r="AM91" s="70">
        <f t="shared" si="54"/>
        <v>0</v>
      </c>
      <c r="AN91" s="70">
        <f t="shared" si="55"/>
        <v>0</v>
      </c>
      <c r="AO91" s="133">
        <f t="shared" si="44"/>
        <v>0</v>
      </c>
      <c r="AP91" s="133">
        <f t="shared" si="45"/>
        <v>0</v>
      </c>
      <c r="AQ91" s="133">
        <f t="shared" si="46"/>
        <v>0</v>
      </c>
      <c r="AR91" s="133">
        <f t="shared" si="47"/>
        <v>0</v>
      </c>
      <c r="AS91" s="133">
        <f t="shared" si="48"/>
        <v>0</v>
      </c>
      <c r="AT91" s="133">
        <f t="shared" si="49"/>
        <v>0</v>
      </c>
    </row>
    <row r="92" spans="1:46">
      <c r="A92" s="53" t="s">
        <v>930</v>
      </c>
      <c r="B92" s="54" t="s">
        <v>929</v>
      </c>
      <c r="C92" s="56">
        <f>'т.4000 выгрузка'!C92</f>
        <v>0</v>
      </c>
      <c r="D92" s="56">
        <f>'т.4000 выгрузка'!D92</f>
        <v>0</v>
      </c>
      <c r="E92" s="56">
        <f>'т.4000 выгрузка'!E92</f>
        <v>0</v>
      </c>
      <c r="F92" s="56">
        <f>'т.4000 выгрузка'!F92</f>
        <v>0</v>
      </c>
      <c r="G92" s="56">
        <f>'т.4000 выгрузка'!G92</f>
        <v>0</v>
      </c>
      <c r="H92" s="56">
        <f>'т.4000 выгрузка'!H92</f>
        <v>0</v>
      </c>
      <c r="I92" s="56">
        <f>'т.4000 выгрузка'!I92</f>
        <v>0</v>
      </c>
      <c r="J92" s="56">
        <f>'т.4000 выгрузка'!J92</f>
        <v>0</v>
      </c>
      <c r="K92" s="56">
        <f>'т.4000 выгрузка'!K92</f>
        <v>0</v>
      </c>
      <c r="L92" s="56">
        <f>'т.4000 выгрузка'!L92</f>
        <v>0</v>
      </c>
      <c r="M92" s="56">
        <f>'т.4000 выгрузка'!M92</f>
        <v>0</v>
      </c>
      <c r="N92" s="56">
        <f>'т.4000 выгрузка'!N92</f>
        <v>0</v>
      </c>
      <c r="O92" s="56">
        <f>'т.4000 выгрузка'!O92</f>
        <v>0</v>
      </c>
      <c r="P92" s="56">
        <f>'т.4000 выгрузка'!P92</f>
        <v>0</v>
      </c>
      <c r="Q92" s="56">
        <f>'т.4000 выгрузка'!Q92</f>
        <v>0</v>
      </c>
      <c r="R92" s="56">
        <f>'т.4000 выгрузка'!R92</f>
        <v>0</v>
      </c>
      <c r="S92" s="56">
        <f>'т.4000 выгрузка'!S92</f>
        <v>0</v>
      </c>
      <c r="T92" s="56">
        <f>'т.4000 выгрузка'!T92</f>
        <v>0</v>
      </c>
      <c r="U92" s="56">
        <f>'т.4000 выгрузка'!U92</f>
        <v>0</v>
      </c>
      <c r="V92" s="56">
        <f>'т.4000 выгрузка'!V92</f>
        <v>0</v>
      </c>
      <c r="W92" s="56">
        <f>'т.4000 выгрузка'!W92</f>
        <v>0</v>
      </c>
      <c r="X92" s="56">
        <f>'т.4000 выгрузка'!X92</f>
        <v>0</v>
      </c>
      <c r="Y92" s="56">
        <f>'т.4000 выгрузка'!Y92</f>
        <v>0</v>
      </c>
      <c r="Z92" s="56">
        <f>'т.4000 выгрузка'!Z92</f>
        <v>0</v>
      </c>
      <c r="AA92" s="56">
        <f>'т.4000 выгрузка'!AA92</f>
        <v>0</v>
      </c>
      <c r="AB92" s="79">
        <f>'т.4000 выгрузка'!AB92</f>
        <v>0</v>
      </c>
      <c r="AC92" s="80">
        <f>'т.4001 выгрузка'!C92</f>
        <v>0</v>
      </c>
      <c r="AD92" s="68">
        <f>'т.4001 выгрузка'!D92</f>
        <v>0</v>
      </c>
      <c r="AE92" s="68">
        <f>'т.4001 выгрузка'!E92</f>
        <v>0</v>
      </c>
      <c r="AF92" s="68">
        <f>'т.4001 выгрузка'!F92</f>
        <v>0</v>
      </c>
      <c r="AG92" s="68">
        <f>'т.4001 выгрузка'!G92</f>
        <v>0</v>
      </c>
      <c r="AH92" s="81">
        <f>'т.4001 выгрузка'!H92</f>
        <v>0</v>
      </c>
      <c r="AI92" s="71">
        <f t="shared" si="50"/>
        <v>0</v>
      </c>
      <c r="AJ92" s="70">
        <f t="shared" si="51"/>
        <v>0</v>
      </c>
      <c r="AK92" s="70">
        <f t="shared" si="52"/>
        <v>0</v>
      </c>
      <c r="AL92" s="70">
        <f t="shared" si="53"/>
        <v>0</v>
      </c>
      <c r="AM92" s="70">
        <f t="shared" si="54"/>
        <v>0</v>
      </c>
      <c r="AN92" s="70">
        <f t="shared" si="55"/>
        <v>0</v>
      </c>
      <c r="AO92" s="133">
        <f t="shared" si="44"/>
        <v>0</v>
      </c>
      <c r="AP92" s="133">
        <f t="shared" si="45"/>
        <v>0</v>
      </c>
      <c r="AQ92" s="133">
        <f t="shared" si="46"/>
        <v>0</v>
      </c>
      <c r="AR92" s="133">
        <f t="shared" si="47"/>
        <v>0</v>
      </c>
      <c r="AS92" s="133">
        <f t="shared" si="48"/>
        <v>0</v>
      </c>
      <c r="AT92" s="133">
        <f t="shared" si="49"/>
        <v>0</v>
      </c>
    </row>
    <row r="93" spans="1:46">
      <c r="A93" s="53" t="s">
        <v>928</v>
      </c>
      <c r="B93" s="54" t="s">
        <v>927</v>
      </c>
      <c r="C93" s="56">
        <f>'т.4000 выгрузка'!C93</f>
        <v>0</v>
      </c>
      <c r="D93" s="56">
        <f>'т.4000 выгрузка'!D93</f>
        <v>0</v>
      </c>
      <c r="E93" s="56">
        <f>'т.4000 выгрузка'!E93</f>
        <v>0</v>
      </c>
      <c r="F93" s="56">
        <f>'т.4000 выгрузка'!F93</f>
        <v>0</v>
      </c>
      <c r="G93" s="56">
        <f>'т.4000 выгрузка'!G93</f>
        <v>0</v>
      </c>
      <c r="H93" s="56">
        <f>'т.4000 выгрузка'!H93</f>
        <v>0</v>
      </c>
      <c r="I93" s="56">
        <f>'т.4000 выгрузка'!I93</f>
        <v>0</v>
      </c>
      <c r="J93" s="56">
        <f>'т.4000 выгрузка'!J93</f>
        <v>0</v>
      </c>
      <c r="K93" s="56">
        <f>'т.4000 выгрузка'!K93</f>
        <v>0</v>
      </c>
      <c r="L93" s="56">
        <f>'т.4000 выгрузка'!L93</f>
        <v>0</v>
      </c>
      <c r="M93" s="56">
        <f>'т.4000 выгрузка'!M93</f>
        <v>0</v>
      </c>
      <c r="N93" s="56">
        <f>'т.4000 выгрузка'!N93</f>
        <v>0</v>
      </c>
      <c r="O93" s="56">
        <f>'т.4000 выгрузка'!O93</f>
        <v>0</v>
      </c>
      <c r="P93" s="56">
        <f>'т.4000 выгрузка'!P93</f>
        <v>0</v>
      </c>
      <c r="Q93" s="56">
        <f>'т.4000 выгрузка'!Q93</f>
        <v>0</v>
      </c>
      <c r="R93" s="56">
        <f>'т.4000 выгрузка'!R93</f>
        <v>0</v>
      </c>
      <c r="S93" s="56">
        <f>'т.4000 выгрузка'!S93</f>
        <v>0</v>
      </c>
      <c r="T93" s="56">
        <f>'т.4000 выгрузка'!T93</f>
        <v>0</v>
      </c>
      <c r="U93" s="56">
        <f>'т.4000 выгрузка'!U93</f>
        <v>0</v>
      </c>
      <c r="V93" s="56">
        <f>'т.4000 выгрузка'!V93</f>
        <v>0</v>
      </c>
      <c r="W93" s="56">
        <f>'т.4000 выгрузка'!W93</f>
        <v>0</v>
      </c>
      <c r="X93" s="56">
        <f>'т.4000 выгрузка'!X93</f>
        <v>0</v>
      </c>
      <c r="Y93" s="56">
        <f>'т.4000 выгрузка'!Y93</f>
        <v>0</v>
      </c>
      <c r="Z93" s="56">
        <f>'т.4000 выгрузка'!Z93</f>
        <v>0</v>
      </c>
      <c r="AA93" s="56">
        <f>'т.4000 выгрузка'!AA93</f>
        <v>0</v>
      </c>
      <c r="AB93" s="79">
        <f>'т.4000 выгрузка'!AB93</f>
        <v>0</v>
      </c>
      <c r="AC93" s="80">
        <f>'т.4001 выгрузка'!C93</f>
        <v>0</v>
      </c>
      <c r="AD93" s="68">
        <f>'т.4001 выгрузка'!D93</f>
        <v>0</v>
      </c>
      <c r="AE93" s="68">
        <f>'т.4001 выгрузка'!E93</f>
        <v>0</v>
      </c>
      <c r="AF93" s="68">
        <f>'т.4001 выгрузка'!F93</f>
        <v>0</v>
      </c>
      <c r="AG93" s="68">
        <f>'т.4001 выгрузка'!G93</f>
        <v>0</v>
      </c>
      <c r="AH93" s="81">
        <f>'т.4001 выгрузка'!H93</f>
        <v>0</v>
      </c>
      <c r="AI93" s="71">
        <f t="shared" si="50"/>
        <v>0</v>
      </c>
      <c r="AJ93" s="70">
        <f t="shared" si="51"/>
        <v>0</v>
      </c>
      <c r="AK93" s="70">
        <f t="shared" si="52"/>
        <v>0</v>
      </c>
      <c r="AL93" s="70">
        <f t="shared" si="53"/>
        <v>0</v>
      </c>
      <c r="AM93" s="70">
        <f t="shared" si="54"/>
        <v>0</v>
      </c>
      <c r="AN93" s="70">
        <f t="shared" si="55"/>
        <v>0</v>
      </c>
      <c r="AO93" s="133">
        <f t="shared" si="44"/>
        <v>0</v>
      </c>
      <c r="AP93" s="133">
        <f t="shared" si="45"/>
        <v>0</v>
      </c>
      <c r="AQ93" s="133">
        <f t="shared" si="46"/>
        <v>0</v>
      </c>
      <c r="AR93" s="133">
        <f t="shared" si="47"/>
        <v>0</v>
      </c>
      <c r="AS93" s="133">
        <f t="shared" si="48"/>
        <v>0</v>
      </c>
      <c r="AT93" s="133">
        <f t="shared" si="49"/>
        <v>0</v>
      </c>
    </row>
    <row r="94" spans="1:46">
      <c r="A94" s="53" t="s">
        <v>926</v>
      </c>
      <c r="B94" s="54" t="s">
        <v>925</v>
      </c>
      <c r="C94" s="56">
        <f>'т.4000 выгрузка'!C94</f>
        <v>0</v>
      </c>
      <c r="D94" s="56">
        <f>'т.4000 выгрузка'!D94</f>
        <v>0</v>
      </c>
      <c r="E94" s="56">
        <f>'т.4000 выгрузка'!E94</f>
        <v>0</v>
      </c>
      <c r="F94" s="56">
        <f>'т.4000 выгрузка'!F94</f>
        <v>0</v>
      </c>
      <c r="G94" s="56">
        <f>'т.4000 выгрузка'!G94</f>
        <v>0</v>
      </c>
      <c r="H94" s="56">
        <f>'т.4000 выгрузка'!H94</f>
        <v>0</v>
      </c>
      <c r="I94" s="56">
        <f>'т.4000 выгрузка'!I94</f>
        <v>0</v>
      </c>
      <c r="J94" s="56">
        <f>'т.4000 выгрузка'!J94</f>
        <v>0</v>
      </c>
      <c r="K94" s="56">
        <f>'т.4000 выгрузка'!K94</f>
        <v>0</v>
      </c>
      <c r="L94" s="56">
        <f>'т.4000 выгрузка'!L94</f>
        <v>0</v>
      </c>
      <c r="M94" s="56">
        <f>'т.4000 выгрузка'!M94</f>
        <v>0</v>
      </c>
      <c r="N94" s="56">
        <f>'т.4000 выгрузка'!N94</f>
        <v>0</v>
      </c>
      <c r="O94" s="56">
        <f>'т.4000 выгрузка'!O94</f>
        <v>0</v>
      </c>
      <c r="P94" s="56">
        <f>'т.4000 выгрузка'!P94</f>
        <v>0</v>
      </c>
      <c r="Q94" s="56">
        <f>'т.4000 выгрузка'!Q94</f>
        <v>0</v>
      </c>
      <c r="R94" s="56">
        <f>'т.4000 выгрузка'!R94</f>
        <v>0</v>
      </c>
      <c r="S94" s="56">
        <f>'т.4000 выгрузка'!S94</f>
        <v>0</v>
      </c>
      <c r="T94" s="56">
        <f>'т.4000 выгрузка'!T94</f>
        <v>0</v>
      </c>
      <c r="U94" s="56">
        <f>'т.4000 выгрузка'!U94</f>
        <v>0</v>
      </c>
      <c r="V94" s="56">
        <f>'т.4000 выгрузка'!V94</f>
        <v>0</v>
      </c>
      <c r="W94" s="56">
        <f>'т.4000 выгрузка'!W94</f>
        <v>0</v>
      </c>
      <c r="X94" s="56">
        <f>'т.4000 выгрузка'!X94</f>
        <v>0</v>
      </c>
      <c r="Y94" s="56">
        <f>'т.4000 выгрузка'!Y94</f>
        <v>0</v>
      </c>
      <c r="Z94" s="56">
        <f>'т.4000 выгрузка'!Z94</f>
        <v>0</v>
      </c>
      <c r="AA94" s="56">
        <f>'т.4000 выгрузка'!AA94</f>
        <v>0</v>
      </c>
      <c r="AB94" s="79">
        <f>'т.4000 выгрузка'!AB94</f>
        <v>0</v>
      </c>
      <c r="AC94" s="80">
        <f>'т.4001 выгрузка'!C94</f>
        <v>0</v>
      </c>
      <c r="AD94" s="68">
        <f>'т.4001 выгрузка'!D94</f>
        <v>0</v>
      </c>
      <c r="AE94" s="68">
        <f>'т.4001 выгрузка'!E94</f>
        <v>0</v>
      </c>
      <c r="AF94" s="68">
        <f>'т.4001 выгрузка'!F94</f>
        <v>0</v>
      </c>
      <c r="AG94" s="68">
        <f>'т.4001 выгрузка'!G94</f>
        <v>0</v>
      </c>
      <c r="AH94" s="81">
        <f>'т.4001 выгрузка'!H94</f>
        <v>0</v>
      </c>
      <c r="AI94" s="71">
        <f t="shared" si="50"/>
        <v>0</v>
      </c>
      <c r="AJ94" s="70">
        <f t="shared" si="51"/>
        <v>0</v>
      </c>
      <c r="AK94" s="70">
        <f t="shared" si="52"/>
        <v>0</v>
      </c>
      <c r="AL94" s="70">
        <f t="shared" si="53"/>
        <v>0</v>
      </c>
      <c r="AM94" s="70">
        <f t="shared" si="54"/>
        <v>0</v>
      </c>
      <c r="AN94" s="70">
        <f t="shared" si="55"/>
        <v>0</v>
      </c>
      <c r="AO94" s="133">
        <f t="shared" si="44"/>
        <v>0</v>
      </c>
      <c r="AP94" s="133">
        <f t="shared" si="45"/>
        <v>0</v>
      </c>
      <c r="AQ94" s="133">
        <f t="shared" si="46"/>
        <v>0</v>
      </c>
      <c r="AR94" s="133">
        <f t="shared" si="47"/>
        <v>0</v>
      </c>
      <c r="AS94" s="133">
        <f t="shared" si="48"/>
        <v>0</v>
      </c>
      <c r="AT94" s="133">
        <f t="shared" si="49"/>
        <v>0</v>
      </c>
    </row>
    <row r="95" spans="1:46">
      <c r="A95" s="53" t="s">
        <v>924</v>
      </c>
      <c r="B95" s="54" t="s">
        <v>279</v>
      </c>
      <c r="C95" s="56">
        <f>'т.4000 выгрузка'!C95</f>
        <v>0</v>
      </c>
      <c r="D95" s="56">
        <f>'т.4000 выгрузка'!D95</f>
        <v>0</v>
      </c>
      <c r="E95" s="56">
        <f>'т.4000 выгрузка'!E95</f>
        <v>0</v>
      </c>
      <c r="F95" s="56">
        <f>'т.4000 выгрузка'!F95</f>
        <v>0</v>
      </c>
      <c r="G95" s="56">
        <f>'т.4000 выгрузка'!G95</f>
        <v>0</v>
      </c>
      <c r="H95" s="56">
        <f>'т.4000 выгрузка'!H95</f>
        <v>0</v>
      </c>
      <c r="I95" s="56">
        <f>'т.4000 выгрузка'!I95</f>
        <v>0</v>
      </c>
      <c r="J95" s="56">
        <f>'т.4000 выгрузка'!J95</f>
        <v>0</v>
      </c>
      <c r="K95" s="56">
        <f>'т.4000 выгрузка'!K95</f>
        <v>0</v>
      </c>
      <c r="L95" s="56">
        <f>'т.4000 выгрузка'!L95</f>
        <v>0</v>
      </c>
      <c r="M95" s="56">
        <f>'т.4000 выгрузка'!M95</f>
        <v>0</v>
      </c>
      <c r="N95" s="56">
        <f>'т.4000 выгрузка'!N95</f>
        <v>0</v>
      </c>
      <c r="O95" s="56">
        <f>'т.4000 выгрузка'!O95</f>
        <v>0</v>
      </c>
      <c r="P95" s="56">
        <f>'т.4000 выгрузка'!P95</f>
        <v>0</v>
      </c>
      <c r="Q95" s="56">
        <f>'т.4000 выгрузка'!Q95</f>
        <v>0</v>
      </c>
      <c r="R95" s="56">
        <f>'т.4000 выгрузка'!R95</f>
        <v>0</v>
      </c>
      <c r="S95" s="56">
        <f>'т.4000 выгрузка'!S95</f>
        <v>0</v>
      </c>
      <c r="T95" s="56">
        <f>'т.4000 выгрузка'!T95</f>
        <v>0</v>
      </c>
      <c r="U95" s="56">
        <f>'т.4000 выгрузка'!U95</f>
        <v>0</v>
      </c>
      <c r="V95" s="56">
        <f>'т.4000 выгрузка'!V95</f>
        <v>0</v>
      </c>
      <c r="W95" s="56">
        <f>'т.4000 выгрузка'!W95</f>
        <v>0</v>
      </c>
      <c r="X95" s="56">
        <f>'т.4000 выгрузка'!X95</f>
        <v>0</v>
      </c>
      <c r="Y95" s="56">
        <f>'т.4000 выгрузка'!Y95</f>
        <v>0</v>
      </c>
      <c r="Z95" s="56">
        <f>'т.4000 выгрузка'!Z95</f>
        <v>0</v>
      </c>
      <c r="AA95" s="56">
        <f>'т.4000 выгрузка'!AA95</f>
        <v>0</v>
      </c>
      <c r="AB95" s="79">
        <f>'т.4000 выгрузка'!AB95</f>
        <v>0</v>
      </c>
      <c r="AC95" s="80">
        <f>'т.4001 выгрузка'!C95</f>
        <v>0</v>
      </c>
      <c r="AD95" s="68">
        <f>'т.4001 выгрузка'!D95</f>
        <v>0</v>
      </c>
      <c r="AE95" s="68">
        <f>'т.4001 выгрузка'!E95</f>
        <v>0</v>
      </c>
      <c r="AF95" s="68">
        <f>'т.4001 выгрузка'!F95</f>
        <v>0</v>
      </c>
      <c r="AG95" s="68">
        <f>'т.4001 выгрузка'!G95</f>
        <v>0</v>
      </c>
      <c r="AH95" s="81">
        <f>'т.4001 выгрузка'!H95</f>
        <v>0</v>
      </c>
      <c r="AI95" s="71">
        <f t="shared" si="50"/>
        <v>0</v>
      </c>
      <c r="AJ95" s="70">
        <f t="shared" si="51"/>
        <v>0</v>
      </c>
      <c r="AK95" s="70">
        <f t="shared" si="52"/>
        <v>0</v>
      </c>
      <c r="AL95" s="70">
        <f t="shared" si="53"/>
        <v>0</v>
      </c>
      <c r="AM95" s="70">
        <f t="shared" si="54"/>
        <v>0</v>
      </c>
      <c r="AN95" s="70">
        <f t="shared" si="55"/>
        <v>0</v>
      </c>
      <c r="AO95" s="133">
        <f t="shared" si="44"/>
        <v>0</v>
      </c>
      <c r="AP95" s="133">
        <f t="shared" si="45"/>
        <v>0</v>
      </c>
      <c r="AQ95" s="133">
        <f t="shared" si="46"/>
        <v>0</v>
      </c>
      <c r="AR95" s="133">
        <f t="shared" si="47"/>
        <v>0</v>
      </c>
      <c r="AS95" s="133">
        <f t="shared" si="48"/>
        <v>0</v>
      </c>
      <c r="AT95" s="133">
        <f t="shared" si="49"/>
        <v>0</v>
      </c>
    </row>
    <row r="96" spans="1:46">
      <c r="A96" s="96" t="s">
        <v>1123</v>
      </c>
      <c r="B96" s="97"/>
      <c r="C96" s="98">
        <f>C85-C86-C95</f>
        <v>0</v>
      </c>
      <c r="D96" s="98">
        <f t="shared" ref="D96:AH96" si="57">D85-D86-D95</f>
        <v>0</v>
      </c>
      <c r="E96" s="98">
        <f t="shared" si="57"/>
        <v>0</v>
      </c>
      <c r="F96" s="98">
        <f t="shared" si="57"/>
        <v>0</v>
      </c>
      <c r="G96" s="98">
        <f t="shared" si="57"/>
        <v>0</v>
      </c>
      <c r="H96" s="98">
        <f t="shared" si="57"/>
        <v>0</v>
      </c>
      <c r="I96" s="98">
        <f t="shared" si="57"/>
        <v>0</v>
      </c>
      <c r="J96" s="98">
        <f t="shared" si="57"/>
        <v>0</v>
      </c>
      <c r="K96" s="98">
        <f t="shared" si="57"/>
        <v>0</v>
      </c>
      <c r="L96" s="98">
        <f t="shared" si="57"/>
        <v>0</v>
      </c>
      <c r="M96" s="98">
        <f t="shared" si="57"/>
        <v>0</v>
      </c>
      <c r="N96" s="98">
        <f t="shared" si="57"/>
        <v>0</v>
      </c>
      <c r="O96" s="98">
        <f t="shared" si="57"/>
        <v>0</v>
      </c>
      <c r="P96" s="98">
        <f t="shared" si="57"/>
        <v>0</v>
      </c>
      <c r="Q96" s="98">
        <f t="shared" si="57"/>
        <v>0</v>
      </c>
      <c r="R96" s="98">
        <f t="shared" si="57"/>
        <v>0</v>
      </c>
      <c r="S96" s="98">
        <f t="shared" si="57"/>
        <v>0</v>
      </c>
      <c r="T96" s="98">
        <f t="shared" si="57"/>
        <v>0</v>
      </c>
      <c r="U96" s="98">
        <f t="shared" si="57"/>
        <v>0</v>
      </c>
      <c r="V96" s="98">
        <f t="shared" si="57"/>
        <v>0</v>
      </c>
      <c r="W96" s="98">
        <f t="shared" si="57"/>
        <v>0</v>
      </c>
      <c r="X96" s="98">
        <f t="shared" si="57"/>
        <v>0</v>
      </c>
      <c r="Y96" s="98">
        <f t="shared" si="57"/>
        <v>0</v>
      </c>
      <c r="Z96" s="98">
        <f t="shared" si="57"/>
        <v>0</v>
      </c>
      <c r="AA96" s="98">
        <f t="shared" si="57"/>
        <v>0</v>
      </c>
      <c r="AB96" s="98">
        <f t="shared" si="57"/>
        <v>0</v>
      </c>
      <c r="AC96" s="98">
        <f t="shared" si="57"/>
        <v>0</v>
      </c>
      <c r="AD96" s="98">
        <f t="shared" si="57"/>
        <v>0</v>
      </c>
      <c r="AE96" s="98">
        <f t="shared" si="57"/>
        <v>0</v>
      </c>
      <c r="AF96" s="98">
        <f t="shared" si="57"/>
        <v>0</v>
      </c>
      <c r="AG96" s="98">
        <f t="shared" si="57"/>
        <v>0</v>
      </c>
      <c r="AH96" s="98">
        <f t="shared" si="57"/>
        <v>0</v>
      </c>
      <c r="AI96" s="71">
        <f t="shared" si="50"/>
        <v>0</v>
      </c>
      <c r="AJ96" s="70">
        <f t="shared" si="51"/>
        <v>0</v>
      </c>
      <c r="AK96" s="70">
        <f t="shared" si="52"/>
        <v>0</v>
      </c>
      <c r="AL96" s="70">
        <f t="shared" si="53"/>
        <v>0</v>
      </c>
      <c r="AM96" s="70">
        <f t="shared" si="54"/>
        <v>0</v>
      </c>
      <c r="AN96" s="70">
        <f t="shared" si="55"/>
        <v>0</v>
      </c>
      <c r="AO96" s="133">
        <f t="shared" si="44"/>
        <v>0</v>
      </c>
      <c r="AP96" s="133">
        <f t="shared" si="45"/>
        <v>0</v>
      </c>
      <c r="AQ96" s="133">
        <f t="shared" si="46"/>
        <v>0</v>
      </c>
      <c r="AR96" s="133">
        <f t="shared" si="47"/>
        <v>0</v>
      </c>
      <c r="AS96" s="133">
        <f t="shared" si="48"/>
        <v>0</v>
      </c>
      <c r="AT96" s="133">
        <f t="shared" si="49"/>
        <v>0</v>
      </c>
    </row>
    <row r="97" spans="1:46">
      <c r="A97" s="53" t="s">
        <v>923</v>
      </c>
      <c r="B97" s="54" t="s">
        <v>922</v>
      </c>
      <c r="C97" s="56">
        <f>'т.4000 выгрузка'!C96</f>
        <v>0</v>
      </c>
      <c r="D97" s="56">
        <f>'т.4000 выгрузка'!D96</f>
        <v>0</v>
      </c>
      <c r="E97" s="56">
        <f>'т.4000 выгрузка'!E96</f>
        <v>0</v>
      </c>
      <c r="F97" s="56">
        <f>'т.4000 выгрузка'!F96</f>
        <v>0</v>
      </c>
      <c r="G97" s="56">
        <f>'т.4000 выгрузка'!G96</f>
        <v>0</v>
      </c>
      <c r="H97" s="56">
        <f>'т.4000 выгрузка'!H96</f>
        <v>0</v>
      </c>
      <c r="I97" s="56">
        <f>'т.4000 выгрузка'!I96</f>
        <v>0</v>
      </c>
      <c r="J97" s="56">
        <f>'т.4000 выгрузка'!J96</f>
        <v>0</v>
      </c>
      <c r="K97" s="56">
        <f>'т.4000 выгрузка'!K96</f>
        <v>0</v>
      </c>
      <c r="L97" s="56">
        <f>'т.4000 выгрузка'!L96</f>
        <v>0</v>
      </c>
      <c r="M97" s="56">
        <f>'т.4000 выгрузка'!M96</f>
        <v>0</v>
      </c>
      <c r="N97" s="56">
        <f>'т.4000 выгрузка'!N96</f>
        <v>0</v>
      </c>
      <c r="O97" s="56">
        <f>'т.4000 выгрузка'!O96</f>
        <v>0</v>
      </c>
      <c r="P97" s="56">
        <f>'т.4000 выгрузка'!P96</f>
        <v>0</v>
      </c>
      <c r="Q97" s="56">
        <f>'т.4000 выгрузка'!Q96</f>
        <v>0</v>
      </c>
      <c r="R97" s="56">
        <f>'т.4000 выгрузка'!R96</f>
        <v>0</v>
      </c>
      <c r="S97" s="56">
        <f>'т.4000 выгрузка'!S96</f>
        <v>0</v>
      </c>
      <c r="T97" s="56">
        <f>'т.4000 выгрузка'!T96</f>
        <v>0</v>
      </c>
      <c r="U97" s="56">
        <f>'т.4000 выгрузка'!U96</f>
        <v>0</v>
      </c>
      <c r="V97" s="56">
        <f>'т.4000 выгрузка'!V96</f>
        <v>0</v>
      </c>
      <c r="W97" s="56">
        <f>'т.4000 выгрузка'!W96</f>
        <v>0</v>
      </c>
      <c r="X97" s="56">
        <f>'т.4000 выгрузка'!X96</f>
        <v>0</v>
      </c>
      <c r="Y97" s="56">
        <f>'т.4000 выгрузка'!Y96</f>
        <v>0</v>
      </c>
      <c r="Z97" s="56">
        <f>'т.4000 выгрузка'!Z96</f>
        <v>0</v>
      </c>
      <c r="AA97" s="56">
        <f>'т.4000 выгрузка'!AA96</f>
        <v>0</v>
      </c>
      <c r="AB97" s="79">
        <f>'т.4000 выгрузка'!AB96</f>
        <v>0</v>
      </c>
      <c r="AC97" s="80">
        <f>'т.4001 выгрузка'!C96</f>
        <v>0</v>
      </c>
      <c r="AD97" s="68">
        <f>'т.4001 выгрузка'!D96</f>
        <v>0</v>
      </c>
      <c r="AE97" s="68">
        <f>'т.4001 выгрузка'!E96</f>
        <v>0</v>
      </c>
      <c r="AF97" s="68">
        <f>'т.4001 выгрузка'!F96</f>
        <v>0</v>
      </c>
      <c r="AG97" s="68">
        <f>'т.4001 выгрузка'!G96</f>
        <v>0</v>
      </c>
      <c r="AH97" s="81">
        <f>'т.4001 выгрузка'!H96</f>
        <v>0</v>
      </c>
      <c r="AI97" s="71">
        <f t="shared" si="50"/>
        <v>0</v>
      </c>
      <c r="AJ97" s="70">
        <f t="shared" si="51"/>
        <v>0</v>
      </c>
      <c r="AK97" s="70">
        <f t="shared" si="52"/>
        <v>0</v>
      </c>
      <c r="AL97" s="70">
        <f t="shared" si="53"/>
        <v>0</v>
      </c>
      <c r="AM97" s="70">
        <f t="shared" si="54"/>
        <v>0</v>
      </c>
      <c r="AN97" s="70">
        <f t="shared" si="55"/>
        <v>0</v>
      </c>
      <c r="AO97" s="133">
        <f t="shared" si="44"/>
        <v>0</v>
      </c>
      <c r="AP97" s="133">
        <f t="shared" si="45"/>
        <v>0</v>
      </c>
      <c r="AQ97" s="133">
        <f t="shared" si="46"/>
        <v>0</v>
      </c>
      <c r="AR97" s="133">
        <f t="shared" si="47"/>
        <v>0</v>
      </c>
      <c r="AS97" s="133">
        <f t="shared" si="48"/>
        <v>0</v>
      </c>
      <c r="AT97" s="133">
        <f t="shared" si="49"/>
        <v>0</v>
      </c>
    </row>
    <row r="98" spans="1:46">
      <c r="A98" s="53" t="s">
        <v>921</v>
      </c>
      <c r="B98" s="54" t="s">
        <v>312</v>
      </c>
      <c r="C98" s="56">
        <f>'т.4000 выгрузка'!C97</f>
        <v>0</v>
      </c>
      <c r="D98" s="56">
        <f>'т.4000 выгрузка'!D97</f>
        <v>0</v>
      </c>
      <c r="E98" s="56">
        <f>'т.4000 выгрузка'!E97</f>
        <v>0</v>
      </c>
      <c r="F98" s="56">
        <f>'т.4000 выгрузка'!F97</f>
        <v>0</v>
      </c>
      <c r="G98" s="56">
        <f>'т.4000 выгрузка'!G97</f>
        <v>0</v>
      </c>
      <c r="H98" s="56">
        <f>'т.4000 выгрузка'!H97</f>
        <v>0</v>
      </c>
      <c r="I98" s="56">
        <f>'т.4000 выгрузка'!I97</f>
        <v>0</v>
      </c>
      <c r="J98" s="56">
        <f>'т.4000 выгрузка'!J97</f>
        <v>0</v>
      </c>
      <c r="K98" s="56">
        <f>'т.4000 выгрузка'!K97</f>
        <v>0</v>
      </c>
      <c r="L98" s="56">
        <f>'т.4000 выгрузка'!L97</f>
        <v>0</v>
      </c>
      <c r="M98" s="56">
        <f>'т.4000 выгрузка'!M97</f>
        <v>0</v>
      </c>
      <c r="N98" s="56">
        <f>'т.4000 выгрузка'!N97</f>
        <v>0</v>
      </c>
      <c r="O98" s="56">
        <f>'т.4000 выгрузка'!O97</f>
        <v>0</v>
      </c>
      <c r="P98" s="56">
        <f>'т.4000 выгрузка'!P97</f>
        <v>0</v>
      </c>
      <c r="Q98" s="56">
        <f>'т.4000 выгрузка'!Q97</f>
        <v>0</v>
      </c>
      <c r="R98" s="56">
        <f>'т.4000 выгрузка'!R97</f>
        <v>0</v>
      </c>
      <c r="S98" s="56">
        <f>'т.4000 выгрузка'!S97</f>
        <v>0</v>
      </c>
      <c r="T98" s="56">
        <f>'т.4000 выгрузка'!T97</f>
        <v>0</v>
      </c>
      <c r="U98" s="56">
        <f>'т.4000 выгрузка'!U97</f>
        <v>0</v>
      </c>
      <c r="V98" s="56">
        <f>'т.4000 выгрузка'!V97</f>
        <v>0</v>
      </c>
      <c r="W98" s="56">
        <f>'т.4000 выгрузка'!W97</f>
        <v>0</v>
      </c>
      <c r="X98" s="56">
        <f>'т.4000 выгрузка'!X97</f>
        <v>0</v>
      </c>
      <c r="Y98" s="56">
        <f>'т.4000 выгрузка'!Y97</f>
        <v>0</v>
      </c>
      <c r="Z98" s="56">
        <f>'т.4000 выгрузка'!Z97</f>
        <v>0</v>
      </c>
      <c r="AA98" s="56">
        <f>'т.4000 выгрузка'!AA97</f>
        <v>0</v>
      </c>
      <c r="AB98" s="79">
        <f>'т.4000 выгрузка'!AB97</f>
        <v>0</v>
      </c>
      <c r="AC98" s="80">
        <f>'т.4001 выгрузка'!C97</f>
        <v>0</v>
      </c>
      <c r="AD98" s="68">
        <f>'т.4001 выгрузка'!D97</f>
        <v>0</v>
      </c>
      <c r="AE98" s="68">
        <f>'т.4001 выгрузка'!E97</f>
        <v>0</v>
      </c>
      <c r="AF98" s="68">
        <f>'т.4001 выгрузка'!F97</f>
        <v>0</v>
      </c>
      <c r="AG98" s="68">
        <f>'т.4001 выгрузка'!G97</f>
        <v>0</v>
      </c>
      <c r="AH98" s="81">
        <f>'т.4001 выгрузка'!H97</f>
        <v>0</v>
      </c>
      <c r="AI98" s="71">
        <f t="shared" si="50"/>
        <v>0</v>
      </c>
      <c r="AJ98" s="70">
        <f t="shared" si="51"/>
        <v>0</v>
      </c>
      <c r="AK98" s="70">
        <f t="shared" si="52"/>
        <v>0</v>
      </c>
      <c r="AL98" s="70">
        <f t="shared" si="53"/>
        <v>0</v>
      </c>
      <c r="AM98" s="70">
        <f t="shared" si="54"/>
        <v>0</v>
      </c>
      <c r="AN98" s="70">
        <f t="shared" si="55"/>
        <v>0</v>
      </c>
      <c r="AO98" s="133">
        <f t="shared" si="44"/>
        <v>0</v>
      </c>
      <c r="AP98" s="133">
        <f t="shared" si="45"/>
        <v>0</v>
      </c>
      <c r="AQ98" s="133">
        <f t="shared" si="46"/>
        <v>0</v>
      </c>
      <c r="AR98" s="133">
        <f t="shared" si="47"/>
        <v>0</v>
      </c>
      <c r="AS98" s="133">
        <f t="shared" si="48"/>
        <v>0</v>
      </c>
      <c r="AT98" s="133">
        <f t="shared" si="49"/>
        <v>0</v>
      </c>
    </row>
    <row r="99" spans="1:46">
      <c r="A99" s="53" t="s">
        <v>920</v>
      </c>
      <c r="B99" s="54" t="s">
        <v>330</v>
      </c>
      <c r="C99" s="56">
        <f>'т.4000 выгрузка'!C98</f>
        <v>0</v>
      </c>
      <c r="D99" s="56">
        <f>'т.4000 выгрузка'!D98</f>
        <v>0</v>
      </c>
      <c r="E99" s="56">
        <f>'т.4000 выгрузка'!E98</f>
        <v>0</v>
      </c>
      <c r="F99" s="56">
        <f>'т.4000 выгрузка'!F98</f>
        <v>0</v>
      </c>
      <c r="G99" s="56">
        <f>'т.4000 выгрузка'!G98</f>
        <v>0</v>
      </c>
      <c r="H99" s="56">
        <f>'т.4000 выгрузка'!H98</f>
        <v>0</v>
      </c>
      <c r="I99" s="56">
        <f>'т.4000 выгрузка'!I98</f>
        <v>0</v>
      </c>
      <c r="J99" s="56">
        <f>'т.4000 выгрузка'!J98</f>
        <v>0</v>
      </c>
      <c r="K99" s="56">
        <f>'т.4000 выгрузка'!K98</f>
        <v>0</v>
      </c>
      <c r="L99" s="56">
        <f>'т.4000 выгрузка'!L98</f>
        <v>0</v>
      </c>
      <c r="M99" s="56">
        <f>'т.4000 выгрузка'!M98</f>
        <v>0</v>
      </c>
      <c r="N99" s="56">
        <f>'т.4000 выгрузка'!N98</f>
        <v>0</v>
      </c>
      <c r="O99" s="56">
        <f>'т.4000 выгрузка'!O98</f>
        <v>0</v>
      </c>
      <c r="P99" s="56">
        <f>'т.4000 выгрузка'!P98</f>
        <v>0</v>
      </c>
      <c r="Q99" s="56">
        <f>'т.4000 выгрузка'!Q98</f>
        <v>0</v>
      </c>
      <c r="R99" s="56">
        <f>'т.4000 выгрузка'!R98</f>
        <v>0</v>
      </c>
      <c r="S99" s="56">
        <f>'т.4000 выгрузка'!S98</f>
        <v>0</v>
      </c>
      <c r="T99" s="56">
        <f>'т.4000 выгрузка'!T98</f>
        <v>0</v>
      </c>
      <c r="U99" s="56">
        <f>'т.4000 выгрузка'!U98</f>
        <v>0</v>
      </c>
      <c r="V99" s="56">
        <f>'т.4000 выгрузка'!V98</f>
        <v>0</v>
      </c>
      <c r="W99" s="56">
        <f>'т.4000 выгрузка'!W98</f>
        <v>0</v>
      </c>
      <c r="X99" s="56">
        <f>'т.4000 выгрузка'!X98</f>
        <v>0</v>
      </c>
      <c r="Y99" s="56">
        <f>'т.4000 выгрузка'!Y98</f>
        <v>0</v>
      </c>
      <c r="Z99" s="56">
        <f>'т.4000 выгрузка'!Z98</f>
        <v>0</v>
      </c>
      <c r="AA99" s="56">
        <f>'т.4000 выгрузка'!AA98</f>
        <v>0</v>
      </c>
      <c r="AB99" s="79">
        <f>'т.4000 выгрузка'!AB98</f>
        <v>0</v>
      </c>
      <c r="AC99" s="80">
        <f>'т.4001 выгрузка'!C98</f>
        <v>0</v>
      </c>
      <c r="AD99" s="68">
        <f>'т.4001 выгрузка'!D98</f>
        <v>0</v>
      </c>
      <c r="AE99" s="68">
        <f>'т.4001 выгрузка'!E98</f>
        <v>0</v>
      </c>
      <c r="AF99" s="68">
        <f>'т.4001 выгрузка'!F98</f>
        <v>0</v>
      </c>
      <c r="AG99" s="68">
        <f>'т.4001 выгрузка'!G98</f>
        <v>0</v>
      </c>
      <c r="AH99" s="81">
        <f>'т.4001 выгрузка'!H98</f>
        <v>0</v>
      </c>
      <c r="AI99" s="71">
        <f t="shared" si="50"/>
        <v>0</v>
      </c>
      <c r="AJ99" s="70">
        <f t="shared" si="51"/>
        <v>0</v>
      </c>
      <c r="AK99" s="70">
        <f t="shared" si="52"/>
        <v>0</v>
      </c>
      <c r="AL99" s="70">
        <f t="shared" si="53"/>
        <v>0</v>
      </c>
      <c r="AM99" s="70">
        <f t="shared" si="54"/>
        <v>0</v>
      </c>
      <c r="AN99" s="70">
        <f t="shared" si="55"/>
        <v>0</v>
      </c>
      <c r="AO99" s="133">
        <f t="shared" si="44"/>
        <v>0</v>
      </c>
      <c r="AP99" s="133">
        <f t="shared" si="45"/>
        <v>0</v>
      </c>
      <c r="AQ99" s="133">
        <f t="shared" si="46"/>
        <v>0</v>
      </c>
      <c r="AR99" s="133">
        <f t="shared" si="47"/>
        <v>0</v>
      </c>
      <c r="AS99" s="133">
        <f t="shared" si="48"/>
        <v>0</v>
      </c>
      <c r="AT99" s="133">
        <f t="shared" si="49"/>
        <v>0</v>
      </c>
    </row>
    <row r="100" spans="1:46">
      <c r="A100" s="53" t="s">
        <v>919</v>
      </c>
      <c r="B100" s="54" t="s">
        <v>339</v>
      </c>
      <c r="C100" s="56">
        <f>'т.4000 выгрузка'!C99</f>
        <v>0</v>
      </c>
      <c r="D100" s="56">
        <f>'т.4000 выгрузка'!D99</f>
        <v>0</v>
      </c>
      <c r="E100" s="56">
        <f>'т.4000 выгрузка'!E99</f>
        <v>0</v>
      </c>
      <c r="F100" s="56">
        <f>'т.4000 выгрузка'!F99</f>
        <v>0</v>
      </c>
      <c r="G100" s="56">
        <f>'т.4000 выгрузка'!G99</f>
        <v>0</v>
      </c>
      <c r="H100" s="56">
        <f>'т.4000 выгрузка'!H99</f>
        <v>0</v>
      </c>
      <c r="I100" s="56">
        <f>'т.4000 выгрузка'!I99</f>
        <v>0</v>
      </c>
      <c r="J100" s="56">
        <f>'т.4000 выгрузка'!J99</f>
        <v>0</v>
      </c>
      <c r="K100" s="56">
        <f>'т.4000 выгрузка'!K99</f>
        <v>0</v>
      </c>
      <c r="L100" s="56">
        <f>'т.4000 выгрузка'!L99</f>
        <v>0</v>
      </c>
      <c r="M100" s="56">
        <f>'т.4000 выгрузка'!M99</f>
        <v>0</v>
      </c>
      <c r="N100" s="56">
        <f>'т.4000 выгрузка'!N99</f>
        <v>0</v>
      </c>
      <c r="O100" s="56">
        <f>'т.4000 выгрузка'!O99</f>
        <v>0</v>
      </c>
      <c r="P100" s="56">
        <f>'т.4000 выгрузка'!P99</f>
        <v>0</v>
      </c>
      <c r="Q100" s="56">
        <f>'т.4000 выгрузка'!Q99</f>
        <v>0</v>
      </c>
      <c r="R100" s="56">
        <f>'т.4000 выгрузка'!R99</f>
        <v>0</v>
      </c>
      <c r="S100" s="56">
        <f>'т.4000 выгрузка'!S99</f>
        <v>0</v>
      </c>
      <c r="T100" s="56">
        <f>'т.4000 выгрузка'!T99</f>
        <v>0</v>
      </c>
      <c r="U100" s="56">
        <f>'т.4000 выгрузка'!U99</f>
        <v>0</v>
      </c>
      <c r="V100" s="56">
        <f>'т.4000 выгрузка'!V99</f>
        <v>0</v>
      </c>
      <c r="W100" s="56">
        <f>'т.4000 выгрузка'!W99</f>
        <v>0</v>
      </c>
      <c r="X100" s="56">
        <f>'т.4000 выгрузка'!X99</f>
        <v>0</v>
      </c>
      <c r="Y100" s="56">
        <f>'т.4000 выгрузка'!Y99</f>
        <v>0</v>
      </c>
      <c r="Z100" s="56">
        <f>'т.4000 выгрузка'!Z99</f>
        <v>0</v>
      </c>
      <c r="AA100" s="56">
        <f>'т.4000 выгрузка'!AA99</f>
        <v>0</v>
      </c>
      <c r="AB100" s="79">
        <f>'т.4000 выгрузка'!AB99</f>
        <v>0</v>
      </c>
      <c r="AC100" s="80">
        <f>'т.4001 выгрузка'!C99</f>
        <v>0</v>
      </c>
      <c r="AD100" s="68">
        <f>'т.4001 выгрузка'!D99</f>
        <v>0</v>
      </c>
      <c r="AE100" s="68">
        <f>'т.4001 выгрузка'!E99</f>
        <v>0</v>
      </c>
      <c r="AF100" s="68">
        <f>'т.4001 выгрузка'!F99</f>
        <v>0</v>
      </c>
      <c r="AG100" s="68">
        <f>'т.4001 выгрузка'!G99</f>
        <v>0</v>
      </c>
      <c r="AH100" s="81">
        <f>'т.4001 выгрузка'!H99</f>
        <v>0</v>
      </c>
      <c r="AI100" s="71">
        <f t="shared" si="50"/>
        <v>0</v>
      </c>
      <c r="AJ100" s="70">
        <f t="shared" si="51"/>
        <v>0</v>
      </c>
      <c r="AK100" s="70">
        <f t="shared" si="52"/>
        <v>0</v>
      </c>
      <c r="AL100" s="70">
        <f t="shared" si="53"/>
        <v>0</v>
      </c>
      <c r="AM100" s="70">
        <f t="shared" si="54"/>
        <v>0</v>
      </c>
      <c r="AN100" s="70">
        <f t="shared" si="55"/>
        <v>0</v>
      </c>
      <c r="AO100" s="133">
        <f t="shared" si="44"/>
        <v>0</v>
      </c>
      <c r="AP100" s="133">
        <f t="shared" si="45"/>
        <v>0</v>
      </c>
      <c r="AQ100" s="133">
        <f t="shared" si="46"/>
        <v>0</v>
      </c>
      <c r="AR100" s="133">
        <f t="shared" si="47"/>
        <v>0</v>
      </c>
      <c r="AS100" s="133">
        <f t="shared" si="48"/>
        <v>0</v>
      </c>
      <c r="AT100" s="133">
        <f t="shared" si="49"/>
        <v>0</v>
      </c>
    </row>
    <row r="101" spans="1:46">
      <c r="A101" s="53" t="s">
        <v>918</v>
      </c>
      <c r="B101" s="54" t="s">
        <v>917</v>
      </c>
      <c r="C101" s="56">
        <f>'т.4000 выгрузка'!C100</f>
        <v>0</v>
      </c>
      <c r="D101" s="56">
        <f>'т.4000 выгрузка'!D100</f>
        <v>0</v>
      </c>
      <c r="E101" s="56">
        <f>'т.4000 выгрузка'!E100</f>
        <v>0</v>
      </c>
      <c r="F101" s="56">
        <f>'т.4000 выгрузка'!F100</f>
        <v>0</v>
      </c>
      <c r="G101" s="56">
        <f>'т.4000 выгрузка'!G100</f>
        <v>0</v>
      </c>
      <c r="H101" s="56">
        <f>'т.4000 выгрузка'!H100</f>
        <v>0</v>
      </c>
      <c r="I101" s="56">
        <f>'т.4000 выгрузка'!I100</f>
        <v>0</v>
      </c>
      <c r="J101" s="56">
        <f>'т.4000 выгрузка'!J100</f>
        <v>0</v>
      </c>
      <c r="K101" s="56">
        <f>'т.4000 выгрузка'!K100</f>
        <v>0</v>
      </c>
      <c r="L101" s="56">
        <f>'т.4000 выгрузка'!L100</f>
        <v>0</v>
      </c>
      <c r="M101" s="56">
        <f>'т.4000 выгрузка'!M100</f>
        <v>0</v>
      </c>
      <c r="N101" s="56">
        <f>'т.4000 выгрузка'!N100</f>
        <v>0</v>
      </c>
      <c r="O101" s="56">
        <f>'т.4000 выгрузка'!O100</f>
        <v>0</v>
      </c>
      <c r="P101" s="56">
        <f>'т.4000 выгрузка'!P100</f>
        <v>0</v>
      </c>
      <c r="Q101" s="56">
        <f>'т.4000 выгрузка'!Q100</f>
        <v>0</v>
      </c>
      <c r="R101" s="56">
        <f>'т.4000 выгрузка'!R100</f>
        <v>0</v>
      </c>
      <c r="S101" s="56">
        <f>'т.4000 выгрузка'!S100</f>
        <v>0</v>
      </c>
      <c r="T101" s="56">
        <f>'т.4000 выгрузка'!T100</f>
        <v>0</v>
      </c>
      <c r="U101" s="56">
        <f>'т.4000 выгрузка'!U100</f>
        <v>0</v>
      </c>
      <c r="V101" s="56">
        <f>'т.4000 выгрузка'!V100</f>
        <v>0</v>
      </c>
      <c r="W101" s="56">
        <f>'т.4000 выгрузка'!W100</f>
        <v>0</v>
      </c>
      <c r="X101" s="56">
        <f>'т.4000 выгрузка'!X100</f>
        <v>0</v>
      </c>
      <c r="Y101" s="56">
        <f>'т.4000 выгрузка'!Y100</f>
        <v>0</v>
      </c>
      <c r="Z101" s="56">
        <f>'т.4000 выгрузка'!Z100</f>
        <v>0</v>
      </c>
      <c r="AA101" s="56">
        <f>'т.4000 выгрузка'!AA100</f>
        <v>0</v>
      </c>
      <c r="AB101" s="79">
        <f>'т.4000 выгрузка'!AB100</f>
        <v>0</v>
      </c>
      <c r="AC101" s="80">
        <f>'т.4001 выгрузка'!C100</f>
        <v>0</v>
      </c>
      <c r="AD101" s="68">
        <f>'т.4001 выгрузка'!D100</f>
        <v>0</v>
      </c>
      <c r="AE101" s="68">
        <f>'т.4001 выгрузка'!E100</f>
        <v>0</v>
      </c>
      <c r="AF101" s="68">
        <f>'т.4001 выгрузка'!F100</f>
        <v>0</v>
      </c>
      <c r="AG101" s="68">
        <f>'т.4001 выгрузка'!G100</f>
        <v>0</v>
      </c>
      <c r="AH101" s="81">
        <f>'т.4001 выгрузка'!H100</f>
        <v>0</v>
      </c>
      <c r="AI101" s="71">
        <f t="shared" si="50"/>
        <v>0</v>
      </c>
      <c r="AJ101" s="70">
        <f t="shared" si="51"/>
        <v>0</v>
      </c>
      <c r="AK101" s="70">
        <f t="shared" si="52"/>
        <v>0</v>
      </c>
      <c r="AL101" s="70">
        <f t="shared" si="53"/>
        <v>0</v>
      </c>
      <c r="AM101" s="70">
        <f t="shared" si="54"/>
        <v>0</v>
      </c>
      <c r="AN101" s="70">
        <f t="shared" si="55"/>
        <v>0</v>
      </c>
      <c r="AO101" s="133">
        <f t="shared" si="44"/>
        <v>0</v>
      </c>
      <c r="AP101" s="133">
        <f t="shared" si="45"/>
        <v>0</v>
      </c>
      <c r="AQ101" s="133">
        <f t="shared" si="46"/>
        <v>0</v>
      </c>
      <c r="AR101" s="133">
        <f t="shared" si="47"/>
        <v>0</v>
      </c>
      <c r="AS101" s="133">
        <f t="shared" si="48"/>
        <v>0</v>
      </c>
      <c r="AT101" s="133">
        <f t="shared" si="49"/>
        <v>0</v>
      </c>
    </row>
    <row r="102" spans="1:46">
      <c r="A102" s="53" t="s">
        <v>916</v>
      </c>
      <c r="B102" s="54" t="s">
        <v>915</v>
      </c>
      <c r="C102" s="56">
        <f>'т.4000 выгрузка'!C101</f>
        <v>0</v>
      </c>
      <c r="D102" s="56">
        <f>'т.4000 выгрузка'!D101</f>
        <v>0</v>
      </c>
      <c r="E102" s="56">
        <f>'т.4000 выгрузка'!E101</f>
        <v>0</v>
      </c>
      <c r="F102" s="56">
        <f>'т.4000 выгрузка'!F101</f>
        <v>0</v>
      </c>
      <c r="G102" s="56">
        <f>'т.4000 выгрузка'!G101</f>
        <v>0</v>
      </c>
      <c r="H102" s="56">
        <f>'т.4000 выгрузка'!H101</f>
        <v>0</v>
      </c>
      <c r="I102" s="56">
        <f>'т.4000 выгрузка'!I101</f>
        <v>0</v>
      </c>
      <c r="J102" s="56">
        <f>'т.4000 выгрузка'!J101</f>
        <v>0</v>
      </c>
      <c r="K102" s="56">
        <f>'т.4000 выгрузка'!K101</f>
        <v>0</v>
      </c>
      <c r="L102" s="56">
        <f>'т.4000 выгрузка'!L101</f>
        <v>0</v>
      </c>
      <c r="M102" s="56">
        <f>'т.4000 выгрузка'!M101</f>
        <v>0</v>
      </c>
      <c r="N102" s="56">
        <f>'т.4000 выгрузка'!N101</f>
        <v>0</v>
      </c>
      <c r="O102" s="56">
        <f>'т.4000 выгрузка'!O101</f>
        <v>0</v>
      </c>
      <c r="P102" s="56">
        <f>'т.4000 выгрузка'!P101</f>
        <v>0</v>
      </c>
      <c r="Q102" s="56">
        <f>'т.4000 выгрузка'!Q101</f>
        <v>0</v>
      </c>
      <c r="R102" s="56">
        <f>'т.4000 выгрузка'!R101</f>
        <v>0</v>
      </c>
      <c r="S102" s="56">
        <f>'т.4000 выгрузка'!S101</f>
        <v>0</v>
      </c>
      <c r="T102" s="56">
        <f>'т.4000 выгрузка'!T101</f>
        <v>0</v>
      </c>
      <c r="U102" s="56">
        <f>'т.4000 выгрузка'!U101</f>
        <v>0</v>
      </c>
      <c r="V102" s="56">
        <f>'т.4000 выгрузка'!V101</f>
        <v>0</v>
      </c>
      <c r="W102" s="56">
        <f>'т.4000 выгрузка'!W101</f>
        <v>0</v>
      </c>
      <c r="X102" s="56">
        <f>'т.4000 выгрузка'!X101</f>
        <v>0</v>
      </c>
      <c r="Y102" s="56">
        <f>'т.4000 выгрузка'!Y101</f>
        <v>0</v>
      </c>
      <c r="Z102" s="56">
        <f>'т.4000 выгрузка'!Z101</f>
        <v>0</v>
      </c>
      <c r="AA102" s="56">
        <f>'т.4000 выгрузка'!AA101</f>
        <v>0</v>
      </c>
      <c r="AB102" s="79">
        <f>'т.4000 выгрузка'!AB101</f>
        <v>0</v>
      </c>
      <c r="AC102" s="80">
        <f>'т.4001 выгрузка'!C101</f>
        <v>0</v>
      </c>
      <c r="AD102" s="68">
        <f>'т.4001 выгрузка'!D101</f>
        <v>0</v>
      </c>
      <c r="AE102" s="68">
        <f>'т.4001 выгрузка'!E101</f>
        <v>0</v>
      </c>
      <c r="AF102" s="68">
        <f>'т.4001 выгрузка'!F101</f>
        <v>0</v>
      </c>
      <c r="AG102" s="68">
        <f>'т.4001 выгрузка'!G101</f>
        <v>0</v>
      </c>
      <c r="AH102" s="81">
        <f>'т.4001 выгрузка'!H101</f>
        <v>0</v>
      </c>
      <c r="AI102" s="71">
        <f t="shared" si="50"/>
        <v>0</v>
      </c>
      <c r="AJ102" s="70">
        <f t="shared" si="51"/>
        <v>0</v>
      </c>
      <c r="AK102" s="70">
        <f t="shared" si="52"/>
        <v>0</v>
      </c>
      <c r="AL102" s="70">
        <f t="shared" si="53"/>
        <v>0</v>
      </c>
      <c r="AM102" s="70">
        <f t="shared" si="54"/>
        <v>0</v>
      </c>
      <c r="AN102" s="70">
        <f t="shared" si="55"/>
        <v>0</v>
      </c>
      <c r="AO102" s="133">
        <f t="shared" si="44"/>
        <v>0</v>
      </c>
      <c r="AP102" s="133">
        <f t="shared" si="45"/>
        <v>0</v>
      </c>
      <c r="AQ102" s="133">
        <f t="shared" si="46"/>
        <v>0</v>
      </c>
      <c r="AR102" s="133">
        <f t="shared" si="47"/>
        <v>0</v>
      </c>
      <c r="AS102" s="133">
        <f t="shared" si="48"/>
        <v>0</v>
      </c>
      <c r="AT102" s="133">
        <f t="shared" si="49"/>
        <v>0</v>
      </c>
    </row>
    <row r="103" spans="1:46">
      <c r="A103" s="53" t="s">
        <v>914</v>
      </c>
      <c r="B103" s="54" t="s">
        <v>913</v>
      </c>
      <c r="C103" s="56">
        <f>'т.4000 выгрузка'!C102</f>
        <v>0</v>
      </c>
      <c r="D103" s="56">
        <f>'т.4000 выгрузка'!D102</f>
        <v>0</v>
      </c>
      <c r="E103" s="56">
        <f>'т.4000 выгрузка'!E102</f>
        <v>0</v>
      </c>
      <c r="F103" s="56">
        <f>'т.4000 выгрузка'!F102</f>
        <v>0</v>
      </c>
      <c r="G103" s="56">
        <f>'т.4000 выгрузка'!G102</f>
        <v>0</v>
      </c>
      <c r="H103" s="56">
        <f>'т.4000 выгрузка'!H102</f>
        <v>0</v>
      </c>
      <c r="I103" s="56">
        <f>'т.4000 выгрузка'!I102</f>
        <v>0</v>
      </c>
      <c r="J103" s="56">
        <f>'т.4000 выгрузка'!J102</f>
        <v>0</v>
      </c>
      <c r="K103" s="56">
        <f>'т.4000 выгрузка'!K102</f>
        <v>0</v>
      </c>
      <c r="L103" s="56">
        <f>'т.4000 выгрузка'!L102</f>
        <v>0</v>
      </c>
      <c r="M103" s="56">
        <f>'т.4000 выгрузка'!M102</f>
        <v>0</v>
      </c>
      <c r="N103" s="56">
        <f>'т.4000 выгрузка'!N102</f>
        <v>0</v>
      </c>
      <c r="O103" s="56">
        <f>'т.4000 выгрузка'!O102</f>
        <v>0</v>
      </c>
      <c r="P103" s="56">
        <f>'т.4000 выгрузка'!P102</f>
        <v>0</v>
      </c>
      <c r="Q103" s="56">
        <f>'т.4000 выгрузка'!Q102</f>
        <v>0</v>
      </c>
      <c r="R103" s="56">
        <f>'т.4000 выгрузка'!R102</f>
        <v>0</v>
      </c>
      <c r="S103" s="56">
        <f>'т.4000 выгрузка'!S102</f>
        <v>0</v>
      </c>
      <c r="T103" s="56">
        <f>'т.4000 выгрузка'!T102</f>
        <v>0</v>
      </c>
      <c r="U103" s="56">
        <f>'т.4000 выгрузка'!U102</f>
        <v>0</v>
      </c>
      <c r="V103" s="56">
        <f>'т.4000 выгрузка'!V102</f>
        <v>0</v>
      </c>
      <c r="W103" s="56">
        <f>'т.4000 выгрузка'!W102</f>
        <v>0</v>
      </c>
      <c r="X103" s="56">
        <f>'т.4000 выгрузка'!X102</f>
        <v>0</v>
      </c>
      <c r="Y103" s="56">
        <f>'т.4000 выгрузка'!Y102</f>
        <v>0</v>
      </c>
      <c r="Z103" s="56">
        <f>'т.4000 выгрузка'!Z102</f>
        <v>0</v>
      </c>
      <c r="AA103" s="56">
        <f>'т.4000 выгрузка'!AA102</f>
        <v>0</v>
      </c>
      <c r="AB103" s="79">
        <f>'т.4000 выгрузка'!AB102</f>
        <v>0</v>
      </c>
      <c r="AC103" s="80">
        <f>'т.4001 выгрузка'!C102</f>
        <v>0</v>
      </c>
      <c r="AD103" s="68">
        <f>'т.4001 выгрузка'!D102</f>
        <v>0</v>
      </c>
      <c r="AE103" s="68">
        <f>'т.4001 выгрузка'!E102</f>
        <v>0</v>
      </c>
      <c r="AF103" s="68">
        <f>'т.4001 выгрузка'!F102</f>
        <v>0</v>
      </c>
      <c r="AG103" s="68">
        <f>'т.4001 выгрузка'!G102</f>
        <v>0</v>
      </c>
      <c r="AH103" s="81">
        <f>'т.4001 выгрузка'!H102</f>
        <v>0</v>
      </c>
      <c r="AI103" s="71">
        <f t="shared" si="50"/>
        <v>0</v>
      </c>
      <c r="AJ103" s="70">
        <f t="shared" si="51"/>
        <v>0</v>
      </c>
      <c r="AK103" s="70">
        <f t="shared" si="52"/>
        <v>0</v>
      </c>
      <c r="AL103" s="70">
        <f t="shared" si="53"/>
        <v>0</v>
      </c>
      <c r="AM103" s="70">
        <f t="shared" si="54"/>
        <v>0</v>
      </c>
      <c r="AN103" s="70">
        <f t="shared" si="55"/>
        <v>0</v>
      </c>
      <c r="AO103" s="133">
        <f t="shared" si="44"/>
        <v>0</v>
      </c>
      <c r="AP103" s="133">
        <f t="shared" si="45"/>
        <v>0</v>
      </c>
      <c r="AQ103" s="133">
        <f t="shared" si="46"/>
        <v>0</v>
      </c>
      <c r="AR103" s="133">
        <f t="shared" si="47"/>
        <v>0</v>
      </c>
      <c r="AS103" s="133">
        <f t="shared" si="48"/>
        <v>0</v>
      </c>
      <c r="AT103" s="133">
        <f t="shared" si="49"/>
        <v>0</v>
      </c>
    </row>
    <row r="104" spans="1:46">
      <c r="A104" s="53" t="s">
        <v>912</v>
      </c>
      <c r="B104" s="54" t="s">
        <v>911</v>
      </c>
      <c r="C104" s="56">
        <f>'т.4000 выгрузка'!C103</f>
        <v>0</v>
      </c>
      <c r="D104" s="56">
        <f>'т.4000 выгрузка'!D103</f>
        <v>0</v>
      </c>
      <c r="E104" s="56">
        <f>'т.4000 выгрузка'!E103</f>
        <v>0</v>
      </c>
      <c r="F104" s="56">
        <f>'т.4000 выгрузка'!F103</f>
        <v>0</v>
      </c>
      <c r="G104" s="56">
        <f>'т.4000 выгрузка'!G103</f>
        <v>0</v>
      </c>
      <c r="H104" s="56">
        <f>'т.4000 выгрузка'!H103</f>
        <v>0</v>
      </c>
      <c r="I104" s="56">
        <f>'т.4000 выгрузка'!I103</f>
        <v>0</v>
      </c>
      <c r="J104" s="56">
        <f>'т.4000 выгрузка'!J103</f>
        <v>0</v>
      </c>
      <c r="K104" s="56">
        <f>'т.4000 выгрузка'!K103</f>
        <v>0</v>
      </c>
      <c r="L104" s="56">
        <f>'т.4000 выгрузка'!L103</f>
        <v>0</v>
      </c>
      <c r="M104" s="56">
        <f>'т.4000 выгрузка'!M103</f>
        <v>0</v>
      </c>
      <c r="N104" s="56">
        <f>'т.4000 выгрузка'!N103</f>
        <v>0</v>
      </c>
      <c r="O104" s="56">
        <f>'т.4000 выгрузка'!O103</f>
        <v>0</v>
      </c>
      <c r="P104" s="56">
        <f>'т.4000 выгрузка'!P103</f>
        <v>0</v>
      </c>
      <c r="Q104" s="56">
        <f>'т.4000 выгрузка'!Q103</f>
        <v>0</v>
      </c>
      <c r="R104" s="56">
        <f>'т.4000 выгрузка'!R103</f>
        <v>0</v>
      </c>
      <c r="S104" s="56">
        <f>'т.4000 выгрузка'!S103</f>
        <v>0</v>
      </c>
      <c r="T104" s="56">
        <f>'т.4000 выгрузка'!T103</f>
        <v>0</v>
      </c>
      <c r="U104" s="56">
        <f>'т.4000 выгрузка'!U103</f>
        <v>0</v>
      </c>
      <c r="V104" s="56">
        <f>'т.4000 выгрузка'!V103</f>
        <v>0</v>
      </c>
      <c r="W104" s="56">
        <f>'т.4000 выгрузка'!W103</f>
        <v>0</v>
      </c>
      <c r="X104" s="56">
        <f>'т.4000 выгрузка'!X103</f>
        <v>0</v>
      </c>
      <c r="Y104" s="56">
        <f>'т.4000 выгрузка'!Y103</f>
        <v>0</v>
      </c>
      <c r="Z104" s="56">
        <f>'т.4000 выгрузка'!Z103</f>
        <v>0</v>
      </c>
      <c r="AA104" s="56">
        <f>'т.4000 выгрузка'!AA103</f>
        <v>0</v>
      </c>
      <c r="AB104" s="79">
        <f>'т.4000 выгрузка'!AB103</f>
        <v>0</v>
      </c>
      <c r="AC104" s="80">
        <f>'т.4001 выгрузка'!C103</f>
        <v>0</v>
      </c>
      <c r="AD104" s="68">
        <f>'т.4001 выгрузка'!D103</f>
        <v>0</v>
      </c>
      <c r="AE104" s="68">
        <f>'т.4001 выгрузка'!E103</f>
        <v>0</v>
      </c>
      <c r="AF104" s="68">
        <f>'т.4001 выгрузка'!F103</f>
        <v>0</v>
      </c>
      <c r="AG104" s="68">
        <f>'т.4001 выгрузка'!G103</f>
        <v>0</v>
      </c>
      <c r="AH104" s="81">
        <f>'т.4001 выгрузка'!H103</f>
        <v>0</v>
      </c>
      <c r="AI104" s="71">
        <f t="shared" si="50"/>
        <v>0</v>
      </c>
      <c r="AJ104" s="70">
        <f t="shared" si="51"/>
        <v>0</v>
      </c>
      <c r="AK104" s="70">
        <f t="shared" si="52"/>
        <v>0</v>
      </c>
      <c r="AL104" s="70">
        <f t="shared" si="53"/>
        <v>0</v>
      </c>
      <c r="AM104" s="70">
        <f t="shared" si="54"/>
        <v>0</v>
      </c>
      <c r="AN104" s="70">
        <f t="shared" si="55"/>
        <v>0</v>
      </c>
      <c r="AO104" s="133">
        <f t="shared" si="44"/>
        <v>0</v>
      </c>
      <c r="AP104" s="133">
        <f t="shared" si="45"/>
        <v>0</v>
      </c>
      <c r="AQ104" s="133">
        <f t="shared" si="46"/>
        <v>0</v>
      </c>
      <c r="AR104" s="133">
        <f t="shared" si="47"/>
        <v>0</v>
      </c>
      <c r="AS104" s="133">
        <f t="shared" si="48"/>
        <v>0</v>
      </c>
      <c r="AT104" s="133">
        <f t="shared" si="49"/>
        <v>0</v>
      </c>
    </row>
    <row r="105" spans="1:46">
      <c r="A105" s="53" t="s">
        <v>910</v>
      </c>
      <c r="B105" s="54" t="s">
        <v>909</v>
      </c>
      <c r="C105" s="56">
        <f>'т.4000 выгрузка'!C104</f>
        <v>0</v>
      </c>
      <c r="D105" s="56">
        <f>'т.4000 выгрузка'!D104</f>
        <v>0</v>
      </c>
      <c r="E105" s="56">
        <f>'т.4000 выгрузка'!E104</f>
        <v>0</v>
      </c>
      <c r="F105" s="56">
        <f>'т.4000 выгрузка'!F104</f>
        <v>0</v>
      </c>
      <c r="G105" s="56">
        <f>'т.4000 выгрузка'!G104</f>
        <v>0</v>
      </c>
      <c r="H105" s="56">
        <f>'т.4000 выгрузка'!H104</f>
        <v>0</v>
      </c>
      <c r="I105" s="56">
        <f>'т.4000 выгрузка'!I104</f>
        <v>0</v>
      </c>
      <c r="J105" s="56">
        <f>'т.4000 выгрузка'!J104</f>
        <v>0</v>
      </c>
      <c r="K105" s="56">
        <f>'т.4000 выгрузка'!K104</f>
        <v>0</v>
      </c>
      <c r="L105" s="56">
        <f>'т.4000 выгрузка'!L104</f>
        <v>0</v>
      </c>
      <c r="M105" s="56">
        <f>'т.4000 выгрузка'!M104</f>
        <v>0</v>
      </c>
      <c r="N105" s="56">
        <f>'т.4000 выгрузка'!N104</f>
        <v>0</v>
      </c>
      <c r="O105" s="56">
        <f>'т.4000 выгрузка'!O104</f>
        <v>0</v>
      </c>
      <c r="P105" s="56">
        <f>'т.4000 выгрузка'!P104</f>
        <v>0</v>
      </c>
      <c r="Q105" s="56">
        <f>'т.4000 выгрузка'!Q104</f>
        <v>0</v>
      </c>
      <c r="R105" s="56">
        <f>'т.4000 выгрузка'!R104</f>
        <v>0</v>
      </c>
      <c r="S105" s="56">
        <f>'т.4000 выгрузка'!S104</f>
        <v>0</v>
      </c>
      <c r="T105" s="56">
        <f>'т.4000 выгрузка'!T104</f>
        <v>0</v>
      </c>
      <c r="U105" s="56">
        <f>'т.4000 выгрузка'!U104</f>
        <v>0</v>
      </c>
      <c r="V105" s="56">
        <f>'т.4000 выгрузка'!V104</f>
        <v>0</v>
      </c>
      <c r="W105" s="56">
        <f>'т.4000 выгрузка'!W104</f>
        <v>0</v>
      </c>
      <c r="X105" s="56">
        <f>'т.4000 выгрузка'!X104</f>
        <v>0</v>
      </c>
      <c r="Y105" s="56">
        <f>'т.4000 выгрузка'!Y104</f>
        <v>0</v>
      </c>
      <c r="Z105" s="56">
        <f>'т.4000 выгрузка'!Z104</f>
        <v>0</v>
      </c>
      <c r="AA105" s="56">
        <f>'т.4000 выгрузка'!AA104</f>
        <v>0</v>
      </c>
      <c r="AB105" s="79">
        <f>'т.4000 выгрузка'!AB104</f>
        <v>0</v>
      </c>
      <c r="AC105" s="80">
        <f>'т.4001 выгрузка'!C104</f>
        <v>0</v>
      </c>
      <c r="AD105" s="68">
        <f>'т.4001 выгрузка'!D104</f>
        <v>0</v>
      </c>
      <c r="AE105" s="68">
        <f>'т.4001 выгрузка'!E104</f>
        <v>0</v>
      </c>
      <c r="AF105" s="68">
        <f>'т.4001 выгрузка'!F104</f>
        <v>0</v>
      </c>
      <c r="AG105" s="68">
        <f>'т.4001 выгрузка'!G104</f>
        <v>0</v>
      </c>
      <c r="AH105" s="81">
        <f>'т.4001 выгрузка'!H104</f>
        <v>0</v>
      </c>
      <c r="AI105" s="71">
        <f t="shared" si="50"/>
        <v>0</v>
      </c>
      <c r="AJ105" s="70">
        <f t="shared" si="51"/>
        <v>0</v>
      </c>
      <c r="AK105" s="70">
        <f t="shared" si="52"/>
        <v>0</v>
      </c>
      <c r="AL105" s="70">
        <f t="shared" si="53"/>
        <v>0</v>
      </c>
      <c r="AM105" s="70">
        <f t="shared" si="54"/>
        <v>0</v>
      </c>
      <c r="AN105" s="70">
        <f t="shared" si="55"/>
        <v>0</v>
      </c>
      <c r="AO105" s="133">
        <f t="shared" si="44"/>
        <v>0</v>
      </c>
      <c r="AP105" s="133">
        <f t="shared" si="45"/>
        <v>0</v>
      </c>
      <c r="AQ105" s="133">
        <f t="shared" si="46"/>
        <v>0</v>
      </c>
      <c r="AR105" s="133">
        <f t="shared" si="47"/>
        <v>0</v>
      </c>
      <c r="AS105" s="133">
        <f t="shared" si="48"/>
        <v>0</v>
      </c>
      <c r="AT105" s="133">
        <f t="shared" si="49"/>
        <v>0</v>
      </c>
    </row>
    <row r="106" spans="1:46">
      <c r="A106" s="96" t="s">
        <v>1127</v>
      </c>
      <c r="B106" s="97"/>
      <c r="C106" s="98">
        <f>C97-C98-C99-C100-C101-C102-C103-C105</f>
        <v>0</v>
      </c>
      <c r="D106" s="98">
        <f t="shared" ref="D106:AH106" si="58">D97-D98-D99-D100-D101-D102-D103-D105</f>
        <v>0</v>
      </c>
      <c r="E106" s="98">
        <f t="shared" si="58"/>
        <v>0</v>
      </c>
      <c r="F106" s="98">
        <f t="shared" si="58"/>
        <v>0</v>
      </c>
      <c r="G106" s="98">
        <f t="shared" si="58"/>
        <v>0</v>
      </c>
      <c r="H106" s="98">
        <f t="shared" si="58"/>
        <v>0</v>
      </c>
      <c r="I106" s="98">
        <f t="shared" si="58"/>
        <v>0</v>
      </c>
      <c r="J106" s="98">
        <f t="shared" si="58"/>
        <v>0</v>
      </c>
      <c r="K106" s="98">
        <f t="shared" si="58"/>
        <v>0</v>
      </c>
      <c r="L106" s="98">
        <f t="shared" si="58"/>
        <v>0</v>
      </c>
      <c r="M106" s="98">
        <f t="shared" si="58"/>
        <v>0</v>
      </c>
      <c r="N106" s="98">
        <f t="shared" si="58"/>
        <v>0</v>
      </c>
      <c r="O106" s="98">
        <f t="shared" si="58"/>
        <v>0</v>
      </c>
      <c r="P106" s="98">
        <f t="shared" si="58"/>
        <v>0</v>
      </c>
      <c r="Q106" s="98">
        <f t="shared" si="58"/>
        <v>0</v>
      </c>
      <c r="R106" s="98">
        <f t="shared" si="58"/>
        <v>0</v>
      </c>
      <c r="S106" s="98">
        <f t="shared" si="58"/>
        <v>0</v>
      </c>
      <c r="T106" s="98">
        <f t="shared" si="58"/>
        <v>0</v>
      </c>
      <c r="U106" s="98">
        <f t="shared" si="58"/>
        <v>0</v>
      </c>
      <c r="V106" s="98">
        <f t="shared" si="58"/>
        <v>0</v>
      </c>
      <c r="W106" s="98">
        <f t="shared" si="58"/>
        <v>0</v>
      </c>
      <c r="X106" s="98">
        <f t="shared" si="58"/>
        <v>0</v>
      </c>
      <c r="Y106" s="98">
        <f t="shared" si="58"/>
        <v>0</v>
      </c>
      <c r="Z106" s="98">
        <f t="shared" si="58"/>
        <v>0</v>
      </c>
      <c r="AA106" s="98">
        <f t="shared" si="58"/>
        <v>0</v>
      </c>
      <c r="AB106" s="98">
        <f t="shared" si="58"/>
        <v>0</v>
      </c>
      <c r="AC106" s="98">
        <f t="shared" si="58"/>
        <v>0</v>
      </c>
      <c r="AD106" s="98">
        <f t="shared" si="58"/>
        <v>0</v>
      </c>
      <c r="AE106" s="98">
        <f t="shared" si="58"/>
        <v>0</v>
      </c>
      <c r="AF106" s="98">
        <f t="shared" si="58"/>
        <v>0</v>
      </c>
      <c r="AG106" s="98">
        <f t="shared" si="58"/>
        <v>0</v>
      </c>
      <c r="AH106" s="98">
        <f t="shared" si="58"/>
        <v>0</v>
      </c>
      <c r="AI106" s="71">
        <f t="shared" ref="AI106" si="59">C106-D106-F106-AC106</f>
        <v>0</v>
      </c>
      <c r="AJ106" s="70">
        <f t="shared" ref="AJ106" si="60">G106-H106-J106-AD106</f>
        <v>0</v>
      </c>
      <c r="AK106" s="70">
        <f t="shared" ref="AK106" si="61">K106-L106-N106-AE106</f>
        <v>0</v>
      </c>
      <c r="AL106" s="70">
        <f t="shared" ref="AL106" si="62">O106-P106-R106-AF106</f>
        <v>0</v>
      </c>
      <c r="AM106" s="70">
        <f t="shared" ref="AM106" si="63">S106-T106-V106-AG106</f>
        <v>0</v>
      </c>
      <c r="AN106" s="70">
        <f t="shared" ref="AN106" si="64">W106-X106-Z106-AH106</f>
        <v>0</v>
      </c>
      <c r="AO106" s="133">
        <f t="shared" si="44"/>
        <v>0</v>
      </c>
      <c r="AP106" s="133">
        <f t="shared" si="45"/>
        <v>0</v>
      </c>
      <c r="AQ106" s="133">
        <f t="shared" si="46"/>
        <v>0</v>
      </c>
      <c r="AR106" s="133">
        <f t="shared" si="47"/>
        <v>0</v>
      </c>
      <c r="AS106" s="133">
        <f t="shared" si="48"/>
        <v>0</v>
      </c>
      <c r="AT106" s="133">
        <f t="shared" si="49"/>
        <v>0</v>
      </c>
    </row>
    <row r="107" spans="1:46">
      <c r="A107" s="53" t="s">
        <v>908</v>
      </c>
      <c r="B107" s="54" t="s">
        <v>907</v>
      </c>
      <c r="C107" s="56">
        <f>'т.4000 выгрузка'!C105</f>
        <v>0</v>
      </c>
      <c r="D107" s="56">
        <f>'т.4000 выгрузка'!D105</f>
        <v>0</v>
      </c>
      <c r="E107" s="56">
        <f>'т.4000 выгрузка'!E105</f>
        <v>0</v>
      </c>
      <c r="F107" s="56">
        <f>'т.4000 выгрузка'!F105</f>
        <v>0</v>
      </c>
      <c r="G107" s="56">
        <f>'т.4000 выгрузка'!G105</f>
        <v>0</v>
      </c>
      <c r="H107" s="56">
        <f>'т.4000 выгрузка'!H105</f>
        <v>0</v>
      </c>
      <c r="I107" s="56">
        <f>'т.4000 выгрузка'!I105</f>
        <v>0</v>
      </c>
      <c r="J107" s="56">
        <f>'т.4000 выгрузка'!J105</f>
        <v>0</v>
      </c>
      <c r="K107" s="56">
        <f>'т.4000 выгрузка'!K105</f>
        <v>0</v>
      </c>
      <c r="L107" s="56">
        <f>'т.4000 выгрузка'!L105</f>
        <v>0</v>
      </c>
      <c r="M107" s="56">
        <f>'т.4000 выгрузка'!M105</f>
        <v>0</v>
      </c>
      <c r="N107" s="56">
        <f>'т.4000 выгрузка'!N105</f>
        <v>0</v>
      </c>
      <c r="O107" s="56">
        <f>'т.4000 выгрузка'!O105</f>
        <v>0</v>
      </c>
      <c r="P107" s="56">
        <f>'т.4000 выгрузка'!P105</f>
        <v>0</v>
      </c>
      <c r="Q107" s="56">
        <f>'т.4000 выгрузка'!Q105</f>
        <v>0</v>
      </c>
      <c r="R107" s="56">
        <f>'т.4000 выгрузка'!R105</f>
        <v>0</v>
      </c>
      <c r="S107" s="56">
        <f>'т.4000 выгрузка'!S105</f>
        <v>0</v>
      </c>
      <c r="T107" s="56">
        <f>'т.4000 выгрузка'!T105</f>
        <v>0</v>
      </c>
      <c r="U107" s="56">
        <f>'т.4000 выгрузка'!U105</f>
        <v>0</v>
      </c>
      <c r="V107" s="56">
        <f>'т.4000 выгрузка'!V105</f>
        <v>0</v>
      </c>
      <c r="W107" s="56">
        <f>'т.4000 выгрузка'!W105</f>
        <v>0</v>
      </c>
      <c r="X107" s="56">
        <f>'т.4000 выгрузка'!X105</f>
        <v>0</v>
      </c>
      <c r="Y107" s="56">
        <f>'т.4000 выгрузка'!Y105</f>
        <v>0</v>
      </c>
      <c r="Z107" s="56">
        <f>'т.4000 выгрузка'!Z105</f>
        <v>0</v>
      </c>
      <c r="AA107" s="56">
        <f>'т.4000 выгрузка'!AA105</f>
        <v>0</v>
      </c>
      <c r="AB107" s="79">
        <f>'т.4000 выгрузка'!AB105</f>
        <v>0</v>
      </c>
      <c r="AC107" s="80">
        <f>'т.4001 выгрузка'!C105</f>
        <v>0</v>
      </c>
      <c r="AD107" s="68">
        <f>'т.4001 выгрузка'!D105</f>
        <v>0</v>
      </c>
      <c r="AE107" s="68">
        <f>'т.4001 выгрузка'!E105</f>
        <v>0</v>
      </c>
      <c r="AF107" s="68">
        <f>'т.4001 выгрузка'!F105</f>
        <v>0</v>
      </c>
      <c r="AG107" s="68">
        <f>'т.4001 выгрузка'!G105</f>
        <v>0</v>
      </c>
      <c r="AH107" s="81">
        <f>'т.4001 выгрузка'!H105</f>
        <v>0</v>
      </c>
      <c r="AI107" s="71">
        <f t="shared" si="50"/>
        <v>0</v>
      </c>
      <c r="AJ107" s="70">
        <f t="shared" si="51"/>
        <v>0</v>
      </c>
      <c r="AK107" s="70">
        <f t="shared" si="52"/>
        <v>0</v>
      </c>
      <c r="AL107" s="70">
        <f t="shared" si="53"/>
        <v>0</v>
      </c>
      <c r="AM107" s="70">
        <f t="shared" si="54"/>
        <v>0</v>
      </c>
      <c r="AN107" s="70">
        <f t="shared" si="55"/>
        <v>0</v>
      </c>
      <c r="AO107" s="133">
        <f t="shared" si="44"/>
        <v>0</v>
      </c>
      <c r="AP107" s="133">
        <f t="shared" si="45"/>
        <v>0</v>
      </c>
      <c r="AQ107" s="133">
        <f t="shared" si="46"/>
        <v>0</v>
      </c>
      <c r="AR107" s="133">
        <f t="shared" si="47"/>
        <v>0</v>
      </c>
      <c r="AS107" s="133">
        <f t="shared" si="48"/>
        <v>0</v>
      </c>
      <c r="AT107" s="133">
        <f t="shared" si="49"/>
        <v>0</v>
      </c>
    </row>
    <row r="108" spans="1:46">
      <c r="A108" s="53" t="s">
        <v>906</v>
      </c>
      <c r="B108" s="54" t="s">
        <v>905</v>
      </c>
      <c r="C108" s="56">
        <f>'т.4000 выгрузка'!C106</f>
        <v>0</v>
      </c>
      <c r="D108" s="56">
        <f>'т.4000 выгрузка'!D106</f>
        <v>0</v>
      </c>
      <c r="E108" s="56">
        <f>'т.4000 выгрузка'!E106</f>
        <v>0</v>
      </c>
      <c r="F108" s="56">
        <f>'т.4000 выгрузка'!F106</f>
        <v>0</v>
      </c>
      <c r="G108" s="56">
        <f>'т.4000 выгрузка'!G106</f>
        <v>0</v>
      </c>
      <c r="H108" s="56">
        <f>'т.4000 выгрузка'!H106</f>
        <v>0</v>
      </c>
      <c r="I108" s="56">
        <f>'т.4000 выгрузка'!I106</f>
        <v>0</v>
      </c>
      <c r="J108" s="56">
        <f>'т.4000 выгрузка'!J106</f>
        <v>0</v>
      </c>
      <c r="K108" s="56">
        <f>'т.4000 выгрузка'!K106</f>
        <v>0</v>
      </c>
      <c r="L108" s="56">
        <f>'т.4000 выгрузка'!L106</f>
        <v>0</v>
      </c>
      <c r="M108" s="56">
        <f>'т.4000 выгрузка'!M106</f>
        <v>0</v>
      </c>
      <c r="N108" s="56">
        <f>'т.4000 выгрузка'!N106</f>
        <v>0</v>
      </c>
      <c r="O108" s="56">
        <f>'т.4000 выгрузка'!O106</f>
        <v>0</v>
      </c>
      <c r="P108" s="56">
        <f>'т.4000 выгрузка'!P106</f>
        <v>0</v>
      </c>
      <c r="Q108" s="56">
        <f>'т.4000 выгрузка'!Q106</f>
        <v>0</v>
      </c>
      <c r="R108" s="56">
        <f>'т.4000 выгрузка'!R106</f>
        <v>0</v>
      </c>
      <c r="S108" s="56">
        <f>'т.4000 выгрузка'!S106</f>
        <v>0</v>
      </c>
      <c r="T108" s="56">
        <f>'т.4000 выгрузка'!T106</f>
        <v>0</v>
      </c>
      <c r="U108" s="56">
        <f>'т.4000 выгрузка'!U106</f>
        <v>0</v>
      </c>
      <c r="V108" s="56">
        <f>'т.4000 выгрузка'!V106</f>
        <v>0</v>
      </c>
      <c r="W108" s="56">
        <f>'т.4000 выгрузка'!W106</f>
        <v>0</v>
      </c>
      <c r="X108" s="56">
        <f>'т.4000 выгрузка'!X106</f>
        <v>0</v>
      </c>
      <c r="Y108" s="56">
        <f>'т.4000 выгрузка'!Y106</f>
        <v>0</v>
      </c>
      <c r="Z108" s="56">
        <f>'т.4000 выгрузка'!Z106</f>
        <v>0</v>
      </c>
      <c r="AA108" s="56">
        <f>'т.4000 выгрузка'!AA106</f>
        <v>0</v>
      </c>
      <c r="AB108" s="79">
        <f>'т.4000 выгрузка'!AB106</f>
        <v>0</v>
      </c>
      <c r="AC108" s="80">
        <f>'т.4001 выгрузка'!C106</f>
        <v>0</v>
      </c>
      <c r="AD108" s="68">
        <f>'т.4001 выгрузка'!D106</f>
        <v>0</v>
      </c>
      <c r="AE108" s="68">
        <f>'т.4001 выгрузка'!E106</f>
        <v>0</v>
      </c>
      <c r="AF108" s="68">
        <f>'т.4001 выгрузка'!F106</f>
        <v>0</v>
      </c>
      <c r="AG108" s="68">
        <f>'т.4001 выгрузка'!G106</f>
        <v>0</v>
      </c>
      <c r="AH108" s="81">
        <f>'т.4001 выгрузка'!H106</f>
        <v>0</v>
      </c>
      <c r="AI108" s="71">
        <f t="shared" si="50"/>
        <v>0</v>
      </c>
      <c r="AJ108" s="70">
        <f t="shared" si="51"/>
        <v>0</v>
      </c>
      <c r="AK108" s="70">
        <f t="shared" si="52"/>
        <v>0</v>
      </c>
      <c r="AL108" s="70">
        <f t="shared" si="53"/>
        <v>0</v>
      </c>
      <c r="AM108" s="70">
        <f t="shared" si="54"/>
        <v>0</v>
      </c>
      <c r="AN108" s="70">
        <f t="shared" si="55"/>
        <v>0</v>
      </c>
      <c r="AO108" s="133">
        <f t="shared" si="44"/>
        <v>0</v>
      </c>
      <c r="AP108" s="133">
        <f t="shared" si="45"/>
        <v>0</v>
      </c>
      <c r="AQ108" s="133">
        <f t="shared" si="46"/>
        <v>0</v>
      </c>
      <c r="AR108" s="133">
        <f t="shared" si="47"/>
        <v>0</v>
      </c>
      <c r="AS108" s="133">
        <f t="shared" si="48"/>
        <v>0</v>
      </c>
      <c r="AT108" s="133">
        <f t="shared" si="49"/>
        <v>0</v>
      </c>
    </row>
    <row r="109" spans="1:46">
      <c r="A109" s="53" t="s">
        <v>904</v>
      </c>
      <c r="B109" s="54" t="s">
        <v>474</v>
      </c>
      <c r="C109" s="56">
        <f>'т.4000 выгрузка'!C107</f>
        <v>0</v>
      </c>
      <c r="D109" s="56">
        <f>'т.4000 выгрузка'!D107</f>
        <v>0</v>
      </c>
      <c r="E109" s="56">
        <f>'т.4000 выгрузка'!E107</f>
        <v>0</v>
      </c>
      <c r="F109" s="56">
        <f>'т.4000 выгрузка'!F107</f>
        <v>0</v>
      </c>
      <c r="G109" s="56">
        <f>'т.4000 выгрузка'!G107</f>
        <v>0</v>
      </c>
      <c r="H109" s="56">
        <f>'т.4000 выгрузка'!H107</f>
        <v>0</v>
      </c>
      <c r="I109" s="56">
        <f>'т.4000 выгрузка'!I107</f>
        <v>0</v>
      </c>
      <c r="J109" s="56">
        <f>'т.4000 выгрузка'!J107</f>
        <v>0</v>
      </c>
      <c r="K109" s="56">
        <f>'т.4000 выгрузка'!K107</f>
        <v>0</v>
      </c>
      <c r="L109" s="56">
        <f>'т.4000 выгрузка'!L107</f>
        <v>0</v>
      </c>
      <c r="M109" s="56">
        <f>'т.4000 выгрузка'!M107</f>
        <v>0</v>
      </c>
      <c r="N109" s="56">
        <f>'т.4000 выгрузка'!N107</f>
        <v>0</v>
      </c>
      <c r="O109" s="56">
        <f>'т.4000 выгрузка'!O107</f>
        <v>0</v>
      </c>
      <c r="P109" s="56">
        <f>'т.4000 выгрузка'!P107</f>
        <v>0</v>
      </c>
      <c r="Q109" s="56">
        <f>'т.4000 выгрузка'!Q107</f>
        <v>0</v>
      </c>
      <c r="R109" s="56">
        <f>'т.4000 выгрузка'!R107</f>
        <v>0</v>
      </c>
      <c r="S109" s="56">
        <f>'т.4000 выгрузка'!S107</f>
        <v>0</v>
      </c>
      <c r="T109" s="56">
        <f>'т.4000 выгрузка'!T107</f>
        <v>0</v>
      </c>
      <c r="U109" s="56">
        <f>'т.4000 выгрузка'!U107</f>
        <v>0</v>
      </c>
      <c r="V109" s="56">
        <f>'т.4000 выгрузка'!V107</f>
        <v>0</v>
      </c>
      <c r="W109" s="56">
        <f>'т.4000 выгрузка'!W107</f>
        <v>0</v>
      </c>
      <c r="X109" s="56">
        <f>'т.4000 выгрузка'!X107</f>
        <v>0</v>
      </c>
      <c r="Y109" s="56">
        <f>'т.4000 выгрузка'!Y107</f>
        <v>0</v>
      </c>
      <c r="Z109" s="56">
        <f>'т.4000 выгрузка'!Z107</f>
        <v>0</v>
      </c>
      <c r="AA109" s="56">
        <f>'т.4000 выгрузка'!AA107</f>
        <v>0</v>
      </c>
      <c r="AB109" s="79">
        <f>'т.4000 выгрузка'!AB107</f>
        <v>0</v>
      </c>
      <c r="AC109" s="80">
        <f>'т.4001 выгрузка'!C107</f>
        <v>0</v>
      </c>
      <c r="AD109" s="68">
        <f>'т.4001 выгрузка'!D107</f>
        <v>0</v>
      </c>
      <c r="AE109" s="68">
        <f>'т.4001 выгрузка'!E107</f>
        <v>0</v>
      </c>
      <c r="AF109" s="68">
        <f>'т.4001 выгрузка'!F107</f>
        <v>0</v>
      </c>
      <c r="AG109" s="68">
        <f>'т.4001 выгрузка'!G107</f>
        <v>0</v>
      </c>
      <c r="AH109" s="81">
        <f>'т.4001 выгрузка'!H107</f>
        <v>0</v>
      </c>
      <c r="AI109" s="71">
        <f t="shared" si="50"/>
        <v>0</v>
      </c>
      <c r="AJ109" s="70">
        <f t="shared" si="51"/>
        <v>0</v>
      </c>
      <c r="AK109" s="70">
        <f t="shared" si="52"/>
        <v>0</v>
      </c>
      <c r="AL109" s="70">
        <f t="shared" si="53"/>
        <v>0</v>
      </c>
      <c r="AM109" s="70">
        <f t="shared" si="54"/>
        <v>0</v>
      </c>
      <c r="AN109" s="70">
        <f t="shared" si="55"/>
        <v>0</v>
      </c>
      <c r="AO109" s="133">
        <f t="shared" si="44"/>
        <v>0</v>
      </c>
      <c r="AP109" s="133">
        <f t="shared" si="45"/>
        <v>0</v>
      </c>
      <c r="AQ109" s="133">
        <f t="shared" si="46"/>
        <v>0</v>
      </c>
      <c r="AR109" s="133">
        <f t="shared" si="47"/>
        <v>0</v>
      </c>
      <c r="AS109" s="133">
        <f t="shared" si="48"/>
        <v>0</v>
      </c>
      <c r="AT109" s="133">
        <f t="shared" si="49"/>
        <v>0</v>
      </c>
    </row>
    <row r="110" spans="1:46">
      <c r="A110" s="53" t="s">
        <v>903</v>
      </c>
      <c r="B110" s="54" t="s">
        <v>902</v>
      </c>
      <c r="C110" s="56">
        <f>'т.4000 выгрузка'!C108</f>
        <v>0</v>
      </c>
      <c r="D110" s="56">
        <f>'т.4000 выгрузка'!D108</f>
        <v>0</v>
      </c>
      <c r="E110" s="56">
        <f>'т.4000 выгрузка'!E108</f>
        <v>0</v>
      </c>
      <c r="F110" s="56">
        <f>'т.4000 выгрузка'!F108</f>
        <v>0</v>
      </c>
      <c r="G110" s="56">
        <f>'т.4000 выгрузка'!G108</f>
        <v>0</v>
      </c>
      <c r="H110" s="56">
        <f>'т.4000 выгрузка'!H108</f>
        <v>0</v>
      </c>
      <c r="I110" s="56">
        <f>'т.4000 выгрузка'!I108</f>
        <v>0</v>
      </c>
      <c r="J110" s="56">
        <f>'т.4000 выгрузка'!J108</f>
        <v>0</v>
      </c>
      <c r="K110" s="56">
        <f>'т.4000 выгрузка'!K108</f>
        <v>0</v>
      </c>
      <c r="L110" s="56">
        <f>'т.4000 выгрузка'!L108</f>
        <v>0</v>
      </c>
      <c r="M110" s="56">
        <f>'т.4000 выгрузка'!M108</f>
        <v>0</v>
      </c>
      <c r="N110" s="56">
        <f>'т.4000 выгрузка'!N108</f>
        <v>0</v>
      </c>
      <c r="O110" s="56">
        <f>'т.4000 выгрузка'!O108</f>
        <v>0</v>
      </c>
      <c r="P110" s="56">
        <f>'т.4000 выгрузка'!P108</f>
        <v>0</v>
      </c>
      <c r="Q110" s="56">
        <f>'т.4000 выгрузка'!Q108</f>
        <v>0</v>
      </c>
      <c r="R110" s="56">
        <f>'т.4000 выгрузка'!R108</f>
        <v>0</v>
      </c>
      <c r="S110" s="56">
        <f>'т.4000 выгрузка'!S108</f>
        <v>0</v>
      </c>
      <c r="T110" s="56">
        <f>'т.4000 выгрузка'!T108</f>
        <v>0</v>
      </c>
      <c r="U110" s="56">
        <f>'т.4000 выгрузка'!U108</f>
        <v>0</v>
      </c>
      <c r="V110" s="56">
        <f>'т.4000 выгрузка'!V108</f>
        <v>0</v>
      </c>
      <c r="W110" s="56">
        <f>'т.4000 выгрузка'!W108</f>
        <v>0</v>
      </c>
      <c r="X110" s="56">
        <f>'т.4000 выгрузка'!X108</f>
        <v>0</v>
      </c>
      <c r="Y110" s="56">
        <f>'т.4000 выгрузка'!Y108</f>
        <v>0</v>
      </c>
      <c r="Z110" s="56">
        <f>'т.4000 выгрузка'!Z108</f>
        <v>0</v>
      </c>
      <c r="AA110" s="56">
        <f>'т.4000 выгрузка'!AA108</f>
        <v>0</v>
      </c>
      <c r="AB110" s="79">
        <f>'т.4000 выгрузка'!AB108</f>
        <v>0</v>
      </c>
      <c r="AC110" s="80">
        <f>'т.4001 выгрузка'!C108</f>
        <v>0</v>
      </c>
      <c r="AD110" s="68">
        <f>'т.4001 выгрузка'!D108</f>
        <v>0</v>
      </c>
      <c r="AE110" s="68">
        <f>'т.4001 выгрузка'!E108</f>
        <v>0</v>
      </c>
      <c r="AF110" s="68">
        <f>'т.4001 выгрузка'!F108</f>
        <v>0</v>
      </c>
      <c r="AG110" s="68">
        <f>'т.4001 выгрузка'!G108</f>
        <v>0</v>
      </c>
      <c r="AH110" s="81">
        <f>'т.4001 выгрузка'!H108</f>
        <v>0</v>
      </c>
      <c r="AI110" s="71">
        <f t="shared" si="50"/>
        <v>0</v>
      </c>
      <c r="AJ110" s="70">
        <f t="shared" si="51"/>
        <v>0</v>
      </c>
      <c r="AK110" s="70">
        <f t="shared" si="52"/>
        <v>0</v>
      </c>
      <c r="AL110" s="70">
        <f t="shared" si="53"/>
        <v>0</v>
      </c>
      <c r="AM110" s="70">
        <f t="shared" si="54"/>
        <v>0</v>
      </c>
      <c r="AN110" s="70">
        <f t="shared" si="55"/>
        <v>0</v>
      </c>
      <c r="AO110" s="133">
        <f t="shared" si="44"/>
        <v>0</v>
      </c>
      <c r="AP110" s="133">
        <f t="shared" si="45"/>
        <v>0</v>
      </c>
      <c r="AQ110" s="133">
        <f t="shared" si="46"/>
        <v>0</v>
      </c>
      <c r="AR110" s="133">
        <f t="shared" si="47"/>
        <v>0</v>
      </c>
      <c r="AS110" s="133">
        <f t="shared" si="48"/>
        <v>0</v>
      </c>
      <c r="AT110" s="133">
        <f t="shared" si="49"/>
        <v>0</v>
      </c>
    </row>
    <row r="111" spans="1:46">
      <c r="A111" s="53" t="s">
        <v>901</v>
      </c>
      <c r="B111" s="54" t="s">
        <v>516</v>
      </c>
      <c r="C111" s="56">
        <f>'т.4000 выгрузка'!C109</f>
        <v>0</v>
      </c>
      <c r="D111" s="56">
        <f>'т.4000 выгрузка'!D109</f>
        <v>0</v>
      </c>
      <c r="E111" s="56">
        <f>'т.4000 выгрузка'!E109</f>
        <v>0</v>
      </c>
      <c r="F111" s="56">
        <f>'т.4000 выгрузка'!F109</f>
        <v>0</v>
      </c>
      <c r="G111" s="56">
        <f>'т.4000 выгрузка'!G109</f>
        <v>0</v>
      </c>
      <c r="H111" s="56">
        <f>'т.4000 выгрузка'!H109</f>
        <v>0</v>
      </c>
      <c r="I111" s="56">
        <f>'т.4000 выгрузка'!I109</f>
        <v>0</v>
      </c>
      <c r="J111" s="56">
        <f>'т.4000 выгрузка'!J109</f>
        <v>0</v>
      </c>
      <c r="K111" s="56">
        <f>'т.4000 выгрузка'!K109</f>
        <v>0</v>
      </c>
      <c r="L111" s="56">
        <f>'т.4000 выгрузка'!L109</f>
        <v>0</v>
      </c>
      <c r="M111" s="56">
        <f>'т.4000 выгрузка'!M109</f>
        <v>0</v>
      </c>
      <c r="N111" s="56">
        <f>'т.4000 выгрузка'!N109</f>
        <v>0</v>
      </c>
      <c r="O111" s="56">
        <f>'т.4000 выгрузка'!O109</f>
        <v>0</v>
      </c>
      <c r="P111" s="56">
        <f>'т.4000 выгрузка'!P109</f>
        <v>0</v>
      </c>
      <c r="Q111" s="56">
        <f>'т.4000 выгрузка'!Q109</f>
        <v>0</v>
      </c>
      <c r="R111" s="56">
        <f>'т.4000 выгрузка'!R109</f>
        <v>0</v>
      </c>
      <c r="S111" s="56">
        <f>'т.4000 выгрузка'!S109</f>
        <v>0</v>
      </c>
      <c r="T111" s="56">
        <f>'т.4000 выгрузка'!T109</f>
        <v>0</v>
      </c>
      <c r="U111" s="56">
        <f>'т.4000 выгрузка'!U109</f>
        <v>0</v>
      </c>
      <c r="V111" s="56">
        <f>'т.4000 выгрузка'!V109</f>
        <v>0</v>
      </c>
      <c r="W111" s="56">
        <f>'т.4000 выгрузка'!W109</f>
        <v>0</v>
      </c>
      <c r="X111" s="56">
        <f>'т.4000 выгрузка'!X109</f>
        <v>0</v>
      </c>
      <c r="Y111" s="56">
        <f>'т.4000 выгрузка'!Y109</f>
        <v>0</v>
      </c>
      <c r="Z111" s="56">
        <f>'т.4000 выгрузка'!Z109</f>
        <v>0</v>
      </c>
      <c r="AA111" s="56">
        <f>'т.4000 выгрузка'!AA109</f>
        <v>0</v>
      </c>
      <c r="AB111" s="79">
        <f>'т.4000 выгрузка'!AB109</f>
        <v>0</v>
      </c>
      <c r="AC111" s="80">
        <f>'т.4001 выгрузка'!C109</f>
        <v>0</v>
      </c>
      <c r="AD111" s="68">
        <f>'т.4001 выгрузка'!D109</f>
        <v>0</v>
      </c>
      <c r="AE111" s="68">
        <f>'т.4001 выгрузка'!E109</f>
        <v>0</v>
      </c>
      <c r="AF111" s="68">
        <f>'т.4001 выгрузка'!F109</f>
        <v>0</v>
      </c>
      <c r="AG111" s="68">
        <f>'т.4001 выгрузка'!G109</f>
        <v>0</v>
      </c>
      <c r="AH111" s="81">
        <f>'т.4001 выгрузка'!H109</f>
        <v>0</v>
      </c>
      <c r="AI111" s="71">
        <f t="shared" si="50"/>
        <v>0</v>
      </c>
      <c r="AJ111" s="70">
        <f t="shared" si="51"/>
        <v>0</v>
      </c>
      <c r="AK111" s="70">
        <f t="shared" si="52"/>
        <v>0</v>
      </c>
      <c r="AL111" s="70">
        <f t="shared" si="53"/>
        <v>0</v>
      </c>
      <c r="AM111" s="70">
        <f t="shared" si="54"/>
        <v>0</v>
      </c>
      <c r="AN111" s="70">
        <f t="shared" si="55"/>
        <v>0</v>
      </c>
      <c r="AO111" s="133">
        <f t="shared" si="44"/>
        <v>0</v>
      </c>
      <c r="AP111" s="133">
        <f t="shared" si="45"/>
        <v>0</v>
      </c>
      <c r="AQ111" s="133">
        <f t="shared" si="46"/>
        <v>0</v>
      </c>
      <c r="AR111" s="133">
        <f t="shared" si="47"/>
        <v>0</v>
      </c>
      <c r="AS111" s="133">
        <f t="shared" si="48"/>
        <v>0</v>
      </c>
      <c r="AT111" s="133">
        <f t="shared" si="49"/>
        <v>0</v>
      </c>
    </row>
    <row r="112" spans="1:46">
      <c r="A112" s="53" t="s">
        <v>900</v>
      </c>
      <c r="B112" s="54" t="s">
        <v>899</v>
      </c>
      <c r="C112" s="56">
        <f>'т.4000 выгрузка'!C110</f>
        <v>0</v>
      </c>
      <c r="D112" s="56">
        <f>'т.4000 выгрузка'!D110</f>
        <v>0</v>
      </c>
      <c r="E112" s="56">
        <f>'т.4000 выгрузка'!E110</f>
        <v>0</v>
      </c>
      <c r="F112" s="56">
        <f>'т.4000 выгрузка'!F110</f>
        <v>0</v>
      </c>
      <c r="G112" s="56">
        <f>'т.4000 выгрузка'!G110</f>
        <v>0</v>
      </c>
      <c r="H112" s="56">
        <f>'т.4000 выгрузка'!H110</f>
        <v>0</v>
      </c>
      <c r="I112" s="56">
        <f>'т.4000 выгрузка'!I110</f>
        <v>0</v>
      </c>
      <c r="J112" s="56">
        <f>'т.4000 выгрузка'!J110</f>
        <v>0</v>
      </c>
      <c r="K112" s="56">
        <f>'т.4000 выгрузка'!K110</f>
        <v>0</v>
      </c>
      <c r="L112" s="56">
        <f>'т.4000 выгрузка'!L110</f>
        <v>0</v>
      </c>
      <c r="M112" s="56">
        <f>'т.4000 выгрузка'!M110</f>
        <v>0</v>
      </c>
      <c r="N112" s="56">
        <f>'т.4000 выгрузка'!N110</f>
        <v>0</v>
      </c>
      <c r="O112" s="56">
        <f>'т.4000 выгрузка'!O110</f>
        <v>0</v>
      </c>
      <c r="P112" s="56">
        <f>'т.4000 выгрузка'!P110</f>
        <v>0</v>
      </c>
      <c r="Q112" s="56">
        <f>'т.4000 выгрузка'!Q110</f>
        <v>0</v>
      </c>
      <c r="R112" s="56">
        <f>'т.4000 выгрузка'!R110</f>
        <v>0</v>
      </c>
      <c r="S112" s="56">
        <f>'т.4000 выгрузка'!S110</f>
        <v>0</v>
      </c>
      <c r="T112" s="56">
        <f>'т.4000 выгрузка'!T110</f>
        <v>0</v>
      </c>
      <c r="U112" s="56">
        <f>'т.4000 выгрузка'!U110</f>
        <v>0</v>
      </c>
      <c r="V112" s="56">
        <f>'т.4000 выгрузка'!V110</f>
        <v>0</v>
      </c>
      <c r="W112" s="56">
        <f>'т.4000 выгрузка'!W110</f>
        <v>0</v>
      </c>
      <c r="X112" s="56">
        <f>'т.4000 выгрузка'!X110</f>
        <v>0</v>
      </c>
      <c r="Y112" s="56">
        <f>'т.4000 выгрузка'!Y110</f>
        <v>0</v>
      </c>
      <c r="Z112" s="56">
        <f>'т.4000 выгрузка'!Z110</f>
        <v>0</v>
      </c>
      <c r="AA112" s="56">
        <f>'т.4000 выгрузка'!AA110</f>
        <v>0</v>
      </c>
      <c r="AB112" s="79">
        <f>'т.4000 выгрузка'!AB110</f>
        <v>0</v>
      </c>
      <c r="AC112" s="80">
        <f>'т.4001 выгрузка'!C110</f>
        <v>0</v>
      </c>
      <c r="AD112" s="68">
        <f>'т.4001 выгрузка'!D110</f>
        <v>0</v>
      </c>
      <c r="AE112" s="68">
        <f>'т.4001 выгрузка'!E110</f>
        <v>0</v>
      </c>
      <c r="AF112" s="68">
        <f>'т.4001 выгрузка'!F110</f>
        <v>0</v>
      </c>
      <c r="AG112" s="68">
        <f>'т.4001 выгрузка'!G110</f>
        <v>0</v>
      </c>
      <c r="AH112" s="81">
        <f>'т.4001 выгрузка'!H110</f>
        <v>0</v>
      </c>
      <c r="AI112" s="71">
        <f t="shared" si="50"/>
        <v>0</v>
      </c>
      <c r="AJ112" s="70">
        <f t="shared" si="51"/>
        <v>0</v>
      </c>
      <c r="AK112" s="70">
        <f t="shared" si="52"/>
        <v>0</v>
      </c>
      <c r="AL112" s="70">
        <f t="shared" si="53"/>
        <v>0</v>
      </c>
      <c r="AM112" s="70">
        <f t="shared" si="54"/>
        <v>0</v>
      </c>
      <c r="AN112" s="70">
        <f t="shared" si="55"/>
        <v>0</v>
      </c>
      <c r="AO112" s="133">
        <f t="shared" si="44"/>
        <v>0</v>
      </c>
      <c r="AP112" s="133">
        <f t="shared" si="45"/>
        <v>0</v>
      </c>
      <c r="AQ112" s="133">
        <f t="shared" si="46"/>
        <v>0</v>
      </c>
      <c r="AR112" s="133">
        <f t="shared" si="47"/>
        <v>0</v>
      </c>
      <c r="AS112" s="133">
        <f t="shared" si="48"/>
        <v>0</v>
      </c>
      <c r="AT112" s="133">
        <f t="shared" si="49"/>
        <v>0</v>
      </c>
    </row>
    <row r="113" spans="1:46">
      <c r="A113" s="53" t="s">
        <v>898</v>
      </c>
      <c r="B113" s="54" t="s">
        <v>573</v>
      </c>
      <c r="C113" s="56">
        <f>'т.4000 выгрузка'!C111</f>
        <v>0</v>
      </c>
      <c r="D113" s="56">
        <f>'т.4000 выгрузка'!D111</f>
        <v>0</v>
      </c>
      <c r="E113" s="56">
        <f>'т.4000 выгрузка'!E111</f>
        <v>0</v>
      </c>
      <c r="F113" s="56">
        <f>'т.4000 выгрузка'!F111</f>
        <v>0</v>
      </c>
      <c r="G113" s="56">
        <f>'т.4000 выгрузка'!G111</f>
        <v>0</v>
      </c>
      <c r="H113" s="56">
        <f>'т.4000 выгрузка'!H111</f>
        <v>0</v>
      </c>
      <c r="I113" s="56">
        <f>'т.4000 выгрузка'!I111</f>
        <v>0</v>
      </c>
      <c r="J113" s="56">
        <f>'т.4000 выгрузка'!J111</f>
        <v>0</v>
      </c>
      <c r="K113" s="56">
        <f>'т.4000 выгрузка'!K111</f>
        <v>0</v>
      </c>
      <c r="L113" s="56">
        <f>'т.4000 выгрузка'!L111</f>
        <v>0</v>
      </c>
      <c r="M113" s="56">
        <f>'т.4000 выгрузка'!M111</f>
        <v>0</v>
      </c>
      <c r="N113" s="56">
        <f>'т.4000 выгрузка'!N111</f>
        <v>0</v>
      </c>
      <c r="O113" s="56">
        <f>'т.4000 выгрузка'!O111</f>
        <v>0</v>
      </c>
      <c r="P113" s="56">
        <f>'т.4000 выгрузка'!P111</f>
        <v>0</v>
      </c>
      <c r="Q113" s="56">
        <f>'т.4000 выгрузка'!Q111</f>
        <v>0</v>
      </c>
      <c r="R113" s="56">
        <f>'т.4000 выгрузка'!R111</f>
        <v>0</v>
      </c>
      <c r="S113" s="56">
        <f>'т.4000 выгрузка'!S111</f>
        <v>0</v>
      </c>
      <c r="T113" s="56">
        <f>'т.4000 выгрузка'!T111</f>
        <v>0</v>
      </c>
      <c r="U113" s="56">
        <f>'т.4000 выгрузка'!U111</f>
        <v>0</v>
      </c>
      <c r="V113" s="56">
        <f>'т.4000 выгрузка'!V111</f>
        <v>0</v>
      </c>
      <c r="W113" s="56">
        <f>'т.4000 выгрузка'!W111</f>
        <v>0</v>
      </c>
      <c r="X113" s="56">
        <f>'т.4000 выгрузка'!X111</f>
        <v>0</v>
      </c>
      <c r="Y113" s="56">
        <f>'т.4000 выгрузка'!Y111</f>
        <v>0</v>
      </c>
      <c r="Z113" s="56">
        <f>'т.4000 выгрузка'!Z111</f>
        <v>0</v>
      </c>
      <c r="AA113" s="56">
        <f>'т.4000 выгрузка'!AA111</f>
        <v>0</v>
      </c>
      <c r="AB113" s="79">
        <f>'т.4000 выгрузка'!AB111</f>
        <v>0</v>
      </c>
      <c r="AC113" s="80">
        <f>'т.4001 выгрузка'!C111</f>
        <v>0</v>
      </c>
      <c r="AD113" s="68">
        <f>'т.4001 выгрузка'!D111</f>
        <v>0</v>
      </c>
      <c r="AE113" s="68">
        <f>'т.4001 выгрузка'!E111</f>
        <v>0</v>
      </c>
      <c r="AF113" s="68">
        <f>'т.4001 выгрузка'!F111</f>
        <v>0</v>
      </c>
      <c r="AG113" s="68">
        <f>'т.4001 выгрузка'!G111</f>
        <v>0</v>
      </c>
      <c r="AH113" s="81">
        <f>'т.4001 выгрузка'!H111</f>
        <v>0</v>
      </c>
      <c r="AI113" s="71">
        <f t="shared" si="50"/>
        <v>0</v>
      </c>
      <c r="AJ113" s="70">
        <f t="shared" si="51"/>
        <v>0</v>
      </c>
      <c r="AK113" s="70">
        <f t="shared" si="52"/>
        <v>0</v>
      </c>
      <c r="AL113" s="70">
        <f t="shared" si="53"/>
        <v>0</v>
      </c>
      <c r="AM113" s="70">
        <f t="shared" si="54"/>
        <v>0</v>
      </c>
      <c r="AN113" s="70">
        <f t="shared" si="55"/>
        <v>0</v>
      </c>
      <c r="AO113" s="133">
        <f t="shared" si="44"/>
        <v>0</v>
      </c>
      <c r="AP113" s="133">
        <f t="shared" si="45"/>
        <v>0</v>
      </c>
      <c r="AQ113" s="133">
        <f t="shared" si="46"/>
        <v>0</v>
      </c>
      <c r="AR113" s="133">
        <f t="shared" si="47"/>
        <v>0</v>
      </c>
      <c r="AS113" s="133">
        <f t="shared" si="48"/>
        <v>0</v>
      </c>
      <c r="AT113" s="133">
        <f t="shared" si="49"/>
        <v>0</v>
      </c>
    </row>
    <row r="114" spans="1:46">
      <c r="A114" s="53" t="s">
        <v>897</v>
      </c>
      <c r="B114" s="54" t="s">
        <v>576</v>
      </c>
      <c r="C114" s="56">
        <f>'т.4000 выгрузка'!C112</f>
        <v>0</v>
      </c>
      <c r="D114" s="56">
        <f>'т.4000 выгрузка'!D112</f>
        <v>0</v>
      </c>
      <c r="E114" s="56">
        <f>'т.4000 выгрузка'!E112</f>
        <v>0</v>
      </c>
      <c r="F114" s="56">
        <f>'т.4000 выгрузка'!F112</f>
        <v>0</v>
      </c>
      <c r="G114" s="56">
        <f>'т.4000 выгрузка'!G112</f>
        <v>0</v>
      </c>
      <c r="H114" s="56">
        <f>'т.4000 выгрузка'!H112</f>
        <v>0</v>
      </c>
      <c r="I114" s="56">
        <f>'т.4000 выгрузка'!I112</f>
        <v>0</v>
      </c>
      <c r="J114" s="56">
        <f>'т.4000 выгрузка'!J112</f>
        <v>0</v>
      </c>
      <c r="K114" s="56">
        <f>'т.4000 выгрузка'!K112</f>
        <v>0</v>
      </c>
      <c r="L114" s="56">
        <f>'т.4000 выгрузка'!L112</f>
        <v>0</v>
      </c>
      <c r="M114" s="56">
        <f>'т.4000 выгрузка'!M112</f>
        <v>0</v>
      </c>
      <c r="N114" s="56">
        <f>'т.4000 выгрузка'!N112</f>
        <v>0</v>
      </c>
      <c r="O114" s="56">
        <f>'т.4000 выгрузка'!O112</f>
        <v>0</v>
      </c>
      <c r="P114" s="56">
        <f>'т.4000 выгрузка'!P112</f>
        <v>0</v>
      </c>
      <c r="Q114" s="56">
        <f>'т.4000 выгрузка'!Q112</f>
        <v>0</v>
      </c>
      <c r="R114" s="56">
        <f>'т.4000 выгрузка'!R112</f>
        <v>0</v>
      </c>
      <c r="S114" s="56">
        <f>'т.4000 выгрузка'!S112</f>
        <v>0</v>
      </c>
      <c r="T114" s="56">
        <f>'т.4000 выгрузка'!T112</f>
        <v>0</v>
      </c>
      <c r="U114" s="56">
        <f>'т.4000 выгрузка'!U112</f>
        <v>0</v>
      </c>
      <c r="V114" s="56">
        <f>'т.4000 выгрузка'!V112</f>
        <v>0</v>
      </c>
      <c r="W114" s="56">
        <f>'т.4000 выгрузка'!W112</f>
        <v>0</v>
      </c>
      <c r="X114" s="56">
        <f>'т.4000 выгрузка'!X112</f>
        <v>0</v>
      </c>
      <c r="Y114" s="56">
        <f>'т.4000 выгрузка'!Y112</f>
        <v>0</v>
      </c>
      <c r="Z114" s="56">
        <f>'т.4000 выгрузка'!Z112</f>
        <v>0</v>
      </c>
      <c r="AA114" s="56">
        <f>'т.4000 выгрузка'!AA112</f>
        <v>0</v>
      </c>
      <c r="AB114" s="79">
        <f>'т.4000 выгрузка'!AB112</f>
        <v>0</v>
      </c>
      <c r="AC114" s="80">
        <f>'т.4001 выгрузка'!C112</f>
        <v>0</v>
      </c>
      <c r="AD114" s="68">
        <f>'т.4001 выгрузка'!D112</f>
        <v>0</v>
      </c>
      <c r="AE114" s="68">
        <f>'т.4001 выгрузка'!E112</f>
        <v>0</v>
      </c>
      <c r="AF114" s="68">
        <f>'т.4001 выгрузка'!F112</f>
        <v>0</v>
      </c>
      <c r="AG114" s="68">
        <f>'т.4001 выгрузка'!G112</f>
        <v>0</v>
      </c>
      <c r="AH114" s="81">
        <f>'т.4001 выгрузка'!H112</f>
        <v>0</v>
      </c>
      <c r="AI114" s="71">
        <f t="shared" si="50"/>
        <v>0</v>
      </c>
      <c r="AJ114" s="70">
        <f t="shared" si="51"/>
        <v>0</v>
      </c>
      <c r="AK114" s="70">
        <f t="shared" si="52"/>
        <v>0</v>
      </c>
      <c r="AL114" s="70">
        <f t="shared" si="53"/>
        <v>0</v>
      </c>
      <c r="AM114" s="70">
        <f t="shared" si="54"/>
        <v>0</v>
      </c>
      <c r="AN114" s="70">
        <f t="shared" si="55"/>
        <v>0</v>
      </c>
      <c r="AO114" s="133">
        <f t="shared" si="44"/>
        <v>0</v>
      </c>
      <c r="AP114" s="133">
        <f t="shared" si="45"/>
        <v>0</v>
      </c>
      <c r="AQ114" s="133">
        <f t="shared" si="46"/>
        <v>0</v>
      </c>
      <c r="AR114" s="133">
        <f t="shared" si="47"/>
        <v>0</v>
      </c>
      <c r="AS114" s="133">
        <f t="shared" si="48"/>
        <v>0</v>
      </c>
      <c r="AT114" s="133">
        <f t="shared" si="49"/>
        <v>0</v>
      </c>
    </row>
    <row r="115" spans="1:46">
      <c r="A115" s="53" t="s">
        <v>896</v>
      </c>
      <c r="B115" s="54" t="s">
        <v>579</v>
      </c>
      <c r="C115" s="56">
        <f>'т.4000 выгрузка'!C113</f>
        <v>0</v>
      </c>
      <c r="D115" s="56">
        <f>'т.4000 выгрузка'!D113</f>
        <v>0</v>
      </c>
      <c r="E115" s="56">
        <f>'т.4000 выгрузка'!E113</f>
        <v>0</v>
      </c>
      <c r="F115" s="56">
        <f>'т.4000 выгрузка'!F113</f>
        <v>0</v>
      </c>
      <c r="G115" s="56">
        <f>'т.4000 выгрузка'!G113</f>
        <v>0</v>
      </c>
      <c r="H115" s="56">
        <f>'т.4000 выгрузка'!H113</f>
        <v>0</v>
      </c>
      <c r="I115" s="56">
        <f>'т.4000 выгрузка'!I113</f>
        <v>0</v>
      </c>
      <c r="J115" s="56">
        <f>'т.4000 выгрузка'!J113</f>
        <v>0</v>
      </c>
      <c r="K115" s="56">
        <f>'т.4000 выгрузка'!K113</f>
        <v>0</v>
      </c>
      <c r="L115" s="56">
        <f>'т.4000 выгрузка'!L113</f>
        <v>0</v>
      </c>
      <c r="M115" s="56">
        <f>'т.4000 выгрузка'!M113</f>
        <v>0</v>
      </c>
      <c r="N115" s="56">
        <f>'т.4000 выгрузка'!N113</f>
        <v>0</v>
      </c>
      <c r="O115" s="56">
        <f>'т.4000 выгрузка'!O113</f>
        <v>0</v>
      </c>
      <c r="P115" s="56">
        <f>'т.4000 выгрузка'!P113</f>
        <v>0</v>
      </c>
      <c r="Q115" s="56">
        <f>'т.4000 выгрузка'!Q113</f>
        <v>0</v>
      </c>
      <c r="R115" s="56">
        <f>'т.4000 выгрузка'!R113</f>
        <v>0</v>
      </c>
      <c r="S115" s="56">
        <f>'т.4000 выгрузка'!S113</f>
        <v>0</v>
      </c>
      <c r="T115" s="56">
        <f>'т.4000 выгрузка'!T113</f>
        <v>0</v>
      </c>
      <c r="U115" s="56">
        <f>'т.4000 выгрузка'!U113</f>
        <v>0</v>
      </c>
      <c r="V115" s="56">
        <f>'т.4000 выгрузка'!V113</f>
        <v>0</v>
      </c>
      <c r="W115" s="56">
        <f>'т.4000 выгрузка'!W113</f>
        <v>0</v>
      </c>
      <c r="X115" s="56">
        <f>'т.4000 выгрузка'!X113</f>
        <v>0</v>
      </c>
      <c r="Y115" s="56">
        <f>'т.4000 выгрузка'!Y113</f>
        <v>0</v>
      </c>
      <c r="Z115" s="56">
        <f>'т.4000 выгрузка'!Z113</f>
        <v>0</v>
      </c>
      <c r="AA115" s="56">
        <f>'т.4000 выгрузка'!AA113</f>
        <v>0</v>
      </c>
      <c r="AB115" s="79">
        <f>'т.4000 выгрузка'!AB113</f>
        <v>0</v>
      </c>
      <c r="AC115" s="80">
        <f>'т.4001 выгрузка'!C113</f>
        <v>0</v>
      </c>
      <c r="AD115" s="68">
        <f>'т.4001 выгрузка'!D113</f>
        <v>0</v>
      </c>
      <c r="AE115" s="68">
        <f>'т.4001 выгрузка'!E113</f>
        <v>0</v>
      </c>
      <c r="AF115" s="68">
        <f>'т.4001 выгрузка'!F113</f>
        <v>0</v>
      </c>
      <c r="AG115" s="68">
        <f>'т.4001 выгрузка'!G113</f>
        <v>0</v>
      </c>
      <c r="AH115" s="81">
        <f>'т.4001 выгрузка'!H113</f>
        <v>0</v>
      </c>
      <c r="AI115" s="71">
        <f t="shared" si="50"/>
        <v>0</v>
      </c>
      <c r="AJ115" s="70">
        <f t="shared" si="51"/>
        <v>0</v>
      </c>
      <c r="AK115" s="70">
        <f t="shared" si="52"/>
        <v>0</v>
      </c>
      <c r="AL115" s="70">
        <f t="shared" si="53"/>
        <v>0</v>
      </c>
      <c r="AM115" s="70">
        <f t="shared" si="54"/>
        <v>0</v>
      </c>
      <c r="AN115" s="70">
        <f t="shared" si="55"/>
        <v>0</v>
      </c>
      <c r="AO115" s="133">
        <f t="shared" si="44"/>
        <v>0</v>
      </c>
      <c r="AP115" s="133">
        <f t="shared" si="45"/>
        <v>0</v>
      </c>
      <c r="AQ115" s="133">
        <f t="shared" si="46"/>
        <v>0</v>
      </c>
      <c r="AR115" s="133">
        <f t="shared" si="47"/>
        <v>0</v>
      </c>
      <c r="AS115" s="133">
        <f t="shared" si="48"/>
        <v>0</v>
      </c>
      <c r="AT115" s="133">
        <f t="shared" si="49"/>
        <v>0</v>
      </c>
    </row>
    <row r="116" spans="1:46">
      <c r="A116" s="53" t="s">
        <v>895</v>
      </c>
      <c r="B116" s="54" t="s">
        <v>582</v>
      </c>
      <c r="C116" s="56">
        <f>'т.4000 выгрузка'!C114</f>
        <v>0</v>
      </c>
      <c r="D116" s="56">
        <f>'т.4000 выгрузка'!D114</f>
        <v>0</v>
      </c>
      <c r="E116" s="56">
        <f>'т.4000 выгрузка'!E114</f>
        <v>0</v>
      </c>
      <c r="F116" s="56">
        <f>'т.4000 выгрузка'!F114</f>
        <v>0</v>
      </c>
      <c r="G116" s="56">
        <f>'т.4000 выгрузка'!G114</f>
        <v>0</v>
      </c>
      <c r="H116" s="56">
        <f>'т.4000 выгрузка'!H114</f>
        <v>0</v>
      </c>
      <c r="I116" s="56">
        <f>'т.4000 выгрузка'!I114</f>
        <v>0</v>
      </c>
      <c r="J116" s="56">
        <f>'т.4000 выгрузка'!J114</f>
        <v>0</v>
      </c>
      <c r="K116" s="56">
        <f>'т.4000 выгрузка'!K114</f>
        <v>0</v>
      </c>
      <c r="L116" s="56">
        <f>'т.4000 выгрузка'!L114</f>
        <v>0</v>
      </c>
      <c r="M116" s="56">
        <f>'т.4000 выгрузка'!M114</f>
        <v>0</v>
      </c>
      <c r="N116" s="56">
        <f>'т.4000 выгрузка'!N114</f>
        <v>0</v>
      </c>
      <c r="O116" s="56">
        <f>'т.4000 выгрузка'!O114</f>
        <v>0</v>
      </c>
      <c r="P116" s="56">
        <f>'т.4000 выгрузка'!P114</f>
        <v>0</v>
      </c>
      <c r="Q116" s="56">
        <f>'т.4000 выгрузка'!Q114</f>
        <v>0</v>
      </c>
      <c r="R116" s="56">
        <f>'т.4000 выгрузка'!R114</f>
        <v>0</v>
      </c>
      <c r="S116" s="56">
        <f>'т.4000 выгрузка'!S114</f>
        <v>0</v>
      </c>
      <c r="T116" s="56">
        <f>'т.4000 выгрузка'!T114</f>
        <v>0</v>
      </c>
      <c r="U116" s="56">
        <f>'т.4000 выгрузка'!U114</f>
        <v>0</v>
      </c>
      <c r="V116" s="56">
        <f>'т.4000 выгрузка'!V114</f>
        <v>0</v>
      </c>
      <c r="W116" s="56">
        <f>'т.4000 выгрузка'!W114</f>
        <v>0</v>
      </c>
      <c r="X116" s="56">
        <f>'т.4000 выгрузка'!X114</f>
        <v>0</v>
      </c>
      <c r="Y116" s="56">
        <f>'т.4000 выгрузка'!Y114</f>
        <v>0</v>
      </c>
      <c r="Z116" s="56">
        <f>'т.4000 выгрузка'!Z114</f>
        <v>0</v>
      </c>
      <c r="AA116" s="56">
        <f>'т.4000 выгрузка'!AA114</f>
        <v>0</v>
      </c>
      <c r="AB116" s="79">
        <f>'т.4000 выгрузка'!AB114</f>
        <v>0</v>
      </c>
      <c r="AC116" s="80">
        <f>'т.4001 выгрузка'!C114</f>
        <v>0</v>
      </c>
      <c r="AD116" s="68">
        <f>'т.4001 выгрузка'!D114</f>
        <v>0</v>
      </c>
      <c r="AE116" s="68">
        <f>'т.4001 выгрузка'!E114</f>
        <v>0</v>
      </c>
      <c r="AF116" s="68">
        <f>'т.4001 выгрузка'!F114</f>
        <v>0</v>
      </c>
      <c r="AG116" s="68">
        <f>'т.4001 выгрузка'!G114</f>
        <v>0</v>
      </c>
      <c r="AH116" s="81">
        <f>'т.4001 выгрузка'!H114</f>
        <v>0</v>
      </c>
      <c r="AI116" s="71">
        <f t="shared" si="50"/>
        <v>0</v>
      </c>
      <c r="AJ116" s="70">
        <f t="shared" si="51"/>
        <v>0</v>
      </c>
      <c r="AK116" s="70">
        <f t="shared" si="52"/>
        <v>0</v>
      </c>
      <c r="AL116" s="70">
        <f t="shared" si="53"/>
        <v>0</v>
      </c>
      <c r="AM116" s="70">
        <f t="shared" si="54"/>
        <v>0</v>
      </c>
      <c r="AN116" s="70">
        <f t="shared" si="55"/>
        <v>0</v>
      </c>
      <c r="AO116" s="133">
        <f t="shared" si="44"/>
        <v>0</v>
      </c>
      <c r="AP116" s="133">
        <f t="shared" si="45"/>
        <v>0</v>
      </c>
      <c r="AQ116" s="133">
        <f t="shared" si="46"/>
        <v>0</v>
      </c>
      <c r="AR116" s="133">
        <f t="shared" si="47"/>
        <v>0</v>
      </c>
      <c r="AS116" s="133">
        <f t="shared" si="48"/>
        <v>0</v>
      </c>
      <c r="AT116" s="133">
        <f t="shared" si="49"/>
        <v>0</v>
      </c>
    </row>
    <row r="117" spans="1:46">
      <c r="A117" s="53" t="s">
        <v>894</v>
      </c>
      <c r="B117" s="54" t="s">
        <v>893</v>
      </c>
      <c r="C117" s="56">
        <f>'т.4000 выгрузка'!C115</f>
        <v>0</v>
      </c>
      <c r="D117" s="56">
        <f>'т.4000 выгрузка'!D115</f>
        <v>0</v>
      </c>
      <c r="E117" s="56">
        <f>'т.4000 выгрузка'!E115</f>
        <v>0</v>
      </c>
      <c r="F117" s="56">
        <f>'т.4000 выгрузка'!F115</f>
        <v>0</v>
      </c>
      <c r="G117" s="56">
        <f>'т.4000 выгрузка'!G115</f>
        <v>0</v>
      </c>
      <c r="H117" s="56">
        <f>'т.4000 выгрузка'!H115</f>
        <v>0</v>
      </c>
      <c r="I117" s="56">
        <f>'т.4000 выгрузка'!I115</f>
        <v>0</v>
      </c>
      <c r="J117" s="56">
        <f>'т.4000 выгрузка'!J115</f>
        <v>0</v>
      </c>
      <c r="K117" s="56">
        <f>'т.4000 выгрузка'!K115</f>
        <v>0</v>
      </c>
      <c r="L117" s="56">
        <f>'т.4000 выгрузка'!L115</f>
        <v>0</v>
      </c>
      <c r="M117" s="56">
        <f>'т.4000 выгрузка'!M115</f>
        <v>0</v>
      </c>
      <c r="N117" s="56">
        <f>'т.4000 выгрузка'!N115</f>
        <v>0</v>
      </c>
      <c r="O117" s="56">
        <f>'т.4000 выгрузка'!O115</f>
        <v>0</v>
      </c>
      <c r="P117" s="56">
        <f>'т.4000 выгрузка'!P115</f>
        <v>0</v>
      </c>
      <c r="Q117" s="56">
        <f>'т.4000 выгрузка'!Q115</f>
        <v>0</v>
      </c>
      <c r="R117" s="56">
        <f>'т.4000 выгрузка'!R115</f>
        <v>0</v>
      </c>
      <c r="S117" s="56">
        <f>'т.4000 выгрузка'!S115</f>
        <v>0</v>
      </c>
      <c r="T117" s="56">
        <f>'т.4000 выгрузка'!T115</f>
        <v>0</v>
      </c>
      <c r="U117" s="56">
        <f>'т.4000 выгрузка'!U115</f>
        <v>0</v>
      </c>
      <c r="V117" s="56">
        <f>'т.4000 выгрузка'!V115</f>
        <v>0</v>
      </c>
      <c r="W117" s="56">
        <f>'т.4000 выгрузка'!W115</f>
        <v>0</v>
      </c>
      <c r="X117" s="56">
        <f>'т.4000 выгрузка'!X115</f>
        <v>0</v>
      </c>
      <c r="Y117" s="56">
        <f>'т.4000 выгрузка'!Y115</f>
        <v>0</v>
      </c>
      <c r="Z117" s="56">
        <f>'т.4000 выгрузка'!Z115</f>
        <v>0</v>
      </c>
      <c r="AA117" s="56">
        <f>'т.4000 выгрузка'!AA115</f>
        <v>0</v>
      </c>
      <c r="AB117" s="79">
        <f>'т.4000 выгрузка'!AB115</f>
        <v>0</v>
      </c>
      <c r="AC117" s="80">
        <f>'т.4001 выгрузка'!C115</f>
        <v>0</v>
      </c>
      <c r="AD117" s="68">
        <f>'т.4001 выгрузка'!D115</f>
        <v>0</v>
      </c>
      <c r="AE117" s="68">
        <f>'т.4001 выгрузка'!E115</f>
        <v>0</v>
      </c>
      <c r="AF117" s="68">
        <f>'т.4001 выгрузка'!F115</f>
        <v>0</v>
      </c>
      <c r="AG117" s="68">
        <f>'т.4001 выгрузка'!G115</f>
        <v>0</v>
      </c>
      <c r="AH117" s="81">
        <f>'т.4001 выгрузка'!H115</f>
        <v>0</v>
      </c>
      <c r="AI117" s="71">
        <f t="shared" si="50"/>
        <v>0</v>
      </c>
      <c r="AJ117" s="70">
        <f t="shared" si="51"/>
        <v>0</v>
      </c>
      <c r="AK117" s="70">
        <f t="shared" si="52"/>
        <v>0</v>
      </c>
      <c r="AL117" s="70">
        <f t="shared" si="53"/>
        <v>0</v>
      </c>
      <c r="AM117" s="70">
        <f t="shared" si="54"/>
        <v>0</v>
      </c>
      <c r="AN117" s="70">
        <f t="shared" si="55"/>
        <v>0</v>
      </c>
      <c r="AO117" s="133">
        <f t="shared" si="44"/>
        <v>0</v>
      </c>
      <c r="AP117" s="133">
        <f t="shared" si="45"/>
        <v>0</v>
      </c>
      <c r="AQ117" s="133">
        <f t="shared" si="46"/>
        <v>0</v>
      </c>
      <c r="AR117" s="133">
        <f t="shared" si="47"/>
        <v>0</v>
      </c>
      <c r="AS117" s="133">
        <f t="shared" si="48"/>
        <v>0</v>
      </c>
      <c r="AT117" s="133">
        <f t="shared" si="49"/>
        <v>0</v>
      </c>
    </row>
    <row r="118" spans="1:46">
      <c r="A118" s="53" t="s">
        <v>892</v>
      </c>
      <c r="B118" s="54" t="s">
        <v>585</v>
      </c>
      <c r="C118" s="56">
        <f>'т.4000 выгрузка'!C116</f>
        <v>0</v>
      </c>
      <c r="D118" s="56">
        <f>'т.4000 выгрузка'!D116</f>
        <v>0</v>
      </c>
      <c r="E118" s="56">
        <f>'т.4000 выгрузка'!E116</f>
        <v>0</v>
      </c>
      <c r="F118" s="56">
        <f>'т.4000 выгрузка'!F116</f>
        <v>0</v>
      </c>
      <c r="G118" s="56">
        <f>'т.4000 выгрузка'!G116</f>
        <v>0</v>
      </c>
      <c r="H118" s="56">
        <f>'т.4000 выгрузка'!H116</f>
        <v>0</v>
      </c>
      <c r="I118" s="56">
        <f>'т.4000 выгрузка'!I116</f>
        <v>0</v>
      </c>
      <c r="J118" s="56">
        <f>'т.4000 выгрузка'!J116</f>
        <v>0</v>
      </c>
      <c r="K118" s="56">
        <f>'т.4000 выгрузка'!K116</f>
        <v>0</v>
      </c>
      <c r="L118" s="56">
        <f>'т.4000 выгрузка'!L116</f>
        <v>0</v>
      </c>
      <c r="M118" s="56">
        <f>'т.4000 выгрузка'!M116</f>
        <v>0</v>
      </c>
      <c r="N118" s="56">
        <f>'т.4000 выгрузка'!N116</f>
        <v>0</v>
      </c>
      <c r="O118" s="56">
        <f>'т.4000 выгрузка'!O116</f>
        <v>0</v>
      </c>
      <c r="P118" s="56">
        <f>'т.4000 выгрузка'!P116</f>
        <v>0</v>
      </c>
      <c r="Q118" s="56">
        <f>'т.4000 выгрузка'!Q116</f>
        <v>0</v>
      </c>
      <c r="R118" s="56">
        <f>'т.4000 выгрузка'!R116</f>
        <v>0</v>
      </c>
      <c r="S118" s="56">
        <f>'т.4000 выгрузка'!S116</f>
        <v>0</v>
      </c>
      <c r="T118" s="56">
        <f>'т.4000 выгрузка'!T116</f>
        <v>0</v>
      </c>
      <c r="U118" s="56">
        <f>'т.4000 выгрузка'!U116</f>
        <v>0</v>
      </c>
      <c r="V118" s="56">
        <f>'т.4000 выгрузка'!V116</f>
        <v>0</v>
      </c>
      <c r="W118" s="56">
        <f>'т.4000 выгрузка'!W116</f>
        <v>0</v>
      </c>
      <c r="X118" s="56">
        <f>'т.4000 выгрузка'!X116</f>
        <v>0</v>
      </c>
      <c r="Y118" s="56">
        <f>'т.4000 выгрузка'!Y116</f>
        <v>0</v>
      </c>
      <c r="Z118" s="56">
        <f>'т.4000 выгрузка'!Z116</f>
        <v>0</v>
      </c>
      <c r="AA118" s="56">
        <f>'т.4000 выгрузка'!AA116</f>
        <v>0</v>
      </c>
      <c r="AB118" s="79">
        <f>'т.4000 выгрузка'!AB116</f>
        <v>0</v>
      </c>
      <c r="AC118" s="80">
        <f>'т.4001 выгрузка'!C116</f>
        <v>0</v>
      </c>
      <c r="AD118" s="68">
        <f>'т.4001 выгрузка'!D116</f>
        <v>0</v>
      </c>
      <c r="AE118" s="68">
        <f>'т.4001 выгрузка'!E116</f>
        <v>0</v>
      </c>
      <c r="AF118" s="68">
        <f>'т.4001 выгрузка'!F116</f>
        <v>0</v>
      </c>
      <c r="AG118" s="68">
        <f>'т.4001 выгрузка'!G116</f>
        <v>0</v>
      </c>
      <c r="AH118" s="81">
        <f>'т.4001 выгрузка'!H116</f>
        <v>0</v>
      </c>
      <c r="AI118" s="71">
        <f t="shared" si="50"/>
        <v>0</v>
      </c>
      <c r="AJ118" s="70">
        <f t="shared" si="51"/>
        <v>0</v>
      </c>
      <c r="AK118" s="70">
        <f t="shared" si="52"/>
        <v>0</v>
      </c>
      <c r="AL118" s="70">
        <f t="shared" si="53"/>
        <v>0</v>
      </c>
      <c r="AM118" s="70">
        <f t="shared" si="54"/>
        <v>0</v>
      </c>
      <c r="AN118" s="70">
        <f t="shared" si="55"/>
        <v>0</v>
      </c>
      <c r="AO118" s="133">
        <f t="shared" si="44"/>
        <v>0</v>
      </c>
      <c r="AP118" s="133">
        <f t="shared" si="45"/>
        <v>0</v>
      </c>
      <c r="AQ118" s="133">
        <f t="shared" si="46"/>
        <v>0</v>
      </c>
      <c r="AR118" s="133">
        <f t="shared" si="47"/>
        <v>0</v>
      </c>
      <c r="AS118" s="133">
        <f t="shared" si="48"/>
        <v>0</v>
      </c>
      <c r="AT118" s="133">
        <f t="shared" si="49"/>
        <v>0</v>
      </c>
    </row>
    <row r="119" spans="1:46">
      <c r="A119" s="96" t="s">
        <v>1128</v>
      </c>
      <c r="B119" s="97"/>
      <c r="C119" s="98">
        <f>C112-C113-C114-C115-C116-C118</f>
        <v>0</v>
      </c>
      <c r="D119" s="98">
        <f t="shared" ref="D119:AH119" si="65">D112-D113-D114-D115-D116-D118</f>
        <v>0</v>
      </c>
      <c r="E119" s="98">
        <f t="shared" si="65"/>
        <v>0</v>
      </c>
      <c r="F119" s="98">
        <f t="shared" si="65"/>
        <v>0</v>
      </c>
      <c r="G119" s="98">
        <f t="shared" si="65"/>
        <v>0</v>
      </c>
      <c r="H119" s="98">
        <f t="shared" si="65"/>
        <v>0</v>
      </c>
      <c r="I119" s="98">
        <f t="shared" si="65"/>
        <v>0</v>
      </c>
      <c r="J119" s="98">
        <f t="shared" si="65"/>
        <v>0</v>
      </c>
      <c r="K119" s="98">
        <f t="shared" si="65"/>
        <v>0</v>
      </c>
      <c r="L119" s="98">
        <f t="shared" si="65"/>
        <v>0</v>
      </c>
      <c r="M119" s="98">
        <f t="shared" si="65"/>
        <v>0</v>
      </c>
      <c r="N119" s="98">
        <f t="shared" si="65"/>
        <v>0</v>
      </c>
      <c r="O119" s="98">
        <f t="shared" si="65"/>
        <v>0</v>
      </c>
      <c r="P119" s="98">
        <f t="shared" si="65"/>
        <v>0</v>
      </c>
      <c r="Q119" s="98">
        <f t="shared" si="65"/>
        <v>0</v>
      </c>
      <c r="R119" s="98">
        <f t="shared" si="65"/>
        <v>0</v>
      </c>
      <c r="S119" s="98">
        <f t="shared" si="65"/>
        <v>0</v>
      </c>
      <c r="T119" s="98">
        <f t="shared" si="65"/>
        <v>0</v>
      </c>
      <c r="U119" s="98">
        <f t="shared" si="65"/>
        <v>0</v>
      </c>
      <c r="V119" s="98">
        <f t="shared" si="65"/>
        <v>0</v>
      </c>
      <c r="W119" s="98">
        <f t="shared" si="65"/>
        <v>0</v>
      </c>
      <c r="X119" s="98">
        <f t="shared" si="65"/>
        <v>0</v>
      </c>
      <c r="Y119" s="98">
        <f t="shared" si="65"/>
        <v>0</v>
      </c>
      <c r="Z119" s="98">
        <f t="shared" si="65"/>
        <v>0</v>
      </c>
      <c r="AA119" s="98">
        <f t="shared" si="65"/>
        <v>0</v>
      </c>
      <c r="AB119" s="98">
        <f t="shared" si="65"/>
        <v>0</v>
      </c>
      <c r="AC119" s="98">
        <f t="shared" si="65"/>
        <v>0</v>
      </c>
      <c r="AD119" s="98">
        <f t="shared" si="65"/>
        <v>0</v>
      </c>
      <c r="AE119" s="98">
        <f t="shared" si="65"/>
        <v>0</v>
      </c>
      <c r="AF119" s="98">
        <f t="shared" si="65"/>
        <v>0</v>
      </c>
      <c r="AG119" s="98">
        <f t="shared" si="65"/>
        <v>0</v>
      </c>
      <c r="AH119" s="98">
        <f t="shared" si="65"/>
        <v>0</v>
      </c>
      <c r="AI119" s="71">
        <f t="shared" si="50"/>
        <v>0</v>
      </c>
      <c r="AJ119" s="70">
        <f t="shared" si="51"/>
        <v>0</v>
      </c>
      <c r="AK119" s="70">
        <f t="shared" si="52"/>
        <v>0</v>
      </c>
      <c r="AL119" s="70">
        <f t="shared" si="53"/>
        <v>0</v>
      </c>
      <c r="AM119" s="70">
        <f t="shared" si="54"/>
        <v>0</v>
      </c>
      <c r="AN119" s="70">
        <f t="shared" si="55"/>
        <v>0</v>
      </c>
      <c r="AO119" s="133">
        <f t="shared" si="44"/>
        <v>0</v>
      </c>
      <c r="AP119" s="133">
        <f t="shared" si="45"/>
        <v>0</v>
      </c>
      <c r="AQ119" s="133">
        <f t="shared" si="46"/>
        <v>0</v>
      </c>
      <c r="AR119" s="133">
        <f t="shared" si="47"/>
        <v>0</v>
      </c>
      <c r="AS119" s="133">
        <f t="shared" si="48"/>
        <v>0</v>
      </c>
      <c r="AT119" s="133">
        <f t="shared" si="49"/>
        <v>0</v>
      </c>
    </row>
    <row r="120" spans="1:46">
      <c r="A120" s="53" t="s">
        <v>891</v>
      </c>
      <c r="B120" s="54" t="s">
        <v>890</v>
      </c>
      <c r="C120" s="56">
        <f>'т.4000 выгрузка'!C117</f>
        <v>0</v>
      </c>
      <c r="D120" s="56">
        <f>'т.4000 выгрузка'!D117</f>
        <v>0</v>
      </c>
      <c r="E120" s="56">
        <f>'т.4000 выгрузка'!E117</f>
        <v>0</v>
      </c>
      <c r="F120" s="56">
        <f>'т.4000 выгрузка'!F117</f>
        <v>0</v>
      </c>
      <c r="G120" s="56">
        <f>'т.4000 выгрузка'!G117</f>
        <v>0</v>
      </c>
      <c r="H120" s="56">
        <f>'т.4000 выгрузка'!H117</f>
        <v>0</v>
      </c>
      <c r="I120" s="56">
        <f>'т.4000 выгрузка'!I117</f>
        <v>0</v>
      </c>
      <c r="J120" s="56">
        <f>'т.4000 выгрузка'!J117</f>
        <v>0</v>
      </c>
      <c r="K120" s="56">
        <f>'т.4000 выгрузка'!K117</f>
        <v>0</v>
      </c>
      <c r="L120" s="56">
        <f>'т.4000 выгрузка'!L117</f>
        <v>0</v>
      </c>
      <c r="M120" s="56">
        <f>'т.4000 выгрузка'!M117</f>
        <v>0</v>
      </c>
      <c r="N120" s="56">
        <f>'т.4000 выгрузка'!N117</f>
        <v>0</v>
      </c>
      <c r="O120" s="56">
        <f>'т.4000 выгрузка'!O117</f>
        <v>0</v>
      </c>
      <c r="P120" s="56">
        <f>'т.4000 выгрузка'!P117</f>
        <v>0</v>
      </c>
      <c r="Q120" s="56">
        <f>'т.4000 выгрузка'!Q117</f>
        <v>0</v>
      </c>
      <c r="R120" s="56">
        <f>'т.4000 выгрузка'!R117</f>
        <v>0</v>
      </c>
      <c r="S120" s="56">
        <f>'т.4000 выгрузка'!S117</f>
        <v>0</v>
      </c>
      <c r="T120" s="56">
        <f>'т.4000 выгрузка'!T117</f>
        <v>0</v>
      </c>
      <c r="U120" s="56">
        <f>'т.4000 выгрузка'!U117</f>
        <v>0</v>
      </c>
      <c r="V120" s="56">
        <f>'т.4000 выгрузка'!V117</f>
        <v>0</v>
      </c>
      <c r="W120" s="56">
        <f>'т.4000 выгрузка'!W117</f>
        <v>0</v>
      </c>
      <c r="X120" s="56">
        <f>'т.4000 выгрузка'!X117</f>
        <v>0</v>
      </c>
      <c r="Y120" s="56">
        <f>'т.4000 выгрузка'!Y117</f>
        <v>0</v>
      </c>
      <c r="Z120" s="56">
        <f>'т.4000 выгрузка'!Z117</f>
        <v>0</v>
      </c>
      <c r="AA120" s="56">
        <f>'т.4000 выгрузка'!AA117</f>
        <v>0</v>
      </c>
      <c r="AB120" s="79">
        <f>'т.4000 выгрузка'!AB117</f>
        <v>0</v>
      </c>
      <c r="AC120" s="80">
        <f>'т.4001 выгрузка'!C117</f>
        <v>0</v>
      </c>
      <c r="AD120" s="68">
        <f>'т.4001 выгрузка'!D117</f>
        <v>0</v>
      </c>
      <c r="AE120" s="68">
        <f>'т.4001 выгрузка'!E117</f>
        <v>0</v>
      </c>
      <c r="AF120" s="68">
        <f>'т.4001 выгрузка'!F117</f>
        <v>0</v>
      </c>
      <c r="AG120" s="68">
        <f>'т.4001 выгрузка'!G117</f>
        <v>0</v>
      </c>
      <c r="AH120" s="81">
        <f>'т.4001 выгрузка'!H117</f>
        <v>0</v>
      </c>
      <c r="AI120" s="71">
        <f t="shared" si="50"/>
        <v>0</v>
      </c>
      <c r="AJ120" s="70">
        <f t="shared" si="51"/>
        <v>0</v>
      </c>
      <c r="AK120" s="70">
        <f t="shared" si="52"/>
        <v>0</v>
      </c>
      <c r="AL120" s="70">
        <f t="shared" si="53"/>
        <v>0</v>
      </c>
      <c r="AM120" s="70">
        <f t="shared" si="54"/>
        <v>0</v>
      </c>
      <c r="AN120" s="70">
        <f t="shared" si="55"/>
        <v>0</v>
      </c>
      <c r="AO120" s="133">
        <f t="shared" si="44"/>
        <v>0</v>
      </c>
      <c r="AP120" s="133">
        <f t="shared" si="45"/>
        <v>0</v>
      </c>
      <c r="AQ120" s="133">
        <f t="shared" si="46"/>
        <v>0</v>
      </c>
      <c r="AR120" s="133">
        <f t="shared" si="47"/>
        <v>0</v>
      </c>
      <c r="AS120" s="133">
        <f t="shared" si="48"/>
        <v>0</v>
      </c>
      <c r="AT120" s="133">
        <f t="shared" si="49"/>
        <v>0</v>
      </c>
    </row>
    <row r="121" spans="1:46">
      <c r="A121" s="53" t="s">
        <v>889</v>
      </c>
      <c r="B121" s="54" t="s">
        <v>600</v>
      </c>
      <c r="C121" s="56">
        <f>'т.4000 выгрузка'!C118</f>
        <v>0</v>
      </c>
      <c r="D121" s="56">
        <f>'т.4000 выгрузка'!D118</f>
        <v>0</v>
      </c>
      <c r="E121" s="56">
        <f>'т.4000 выгрузка'!E118</f>
        <v>0</v>
      </c>
      <c r="F121" s="56">
        <f>'т.4000 выгрузка'!F118</f>
        <v>0</v>
      </c>
      <c r="G121" s="56">
        <f>'т.4000 выгрузка'!G118</f>
        <v>0</v>
      </c>
      <c r="H121" s="56">
        <f>'т.4000 выгрузка'!H118</f>
        <v>0</v>
      </c>
      <c r="I121" s="56">
        <f>'т.4000 выгрузка'!I118</f>
        <v>0</v>
      </c>
      <c r="J121" s="56">
        <f>'т.4000 выгрузка'!J118</f>
        <v>0</v>
      </c>
      <c r="K121" s="56">
        <f>'т.4000 выгрузка'!K118</f>
        <v>0</v>
      </c>
      <c r="L121" s="56">
        <f>'т.4000 выгрузка'!L118</f>
        <v>0</v>
      </c>
      <c r="M121" s="56">
        <f>'т.4000 выгрузка'!M118</f>
        <v>0</v>
      </c>
      <c r="N121" s="56">
        <f>'т.4000 выгрузка'!N118</f>
        <v>0</v>
      </c>
      <c r="O121" s="56">
        <f>'т.4000 выгрузка'!O118</f>
        <v>0</v>
      </c>
      <c r="P121" s="56">
        <f>'т.4000 выгрузка'!P118</f>
        <v>0</v>
      </c>
      <c r="Q121" s="56">
        <f>'т.4000 выгрузка'!Q118</f>
        <v>0</v>
      </c>
      <c r="R121" s="56">
        <f>'т.4000 выгрузка'!R118</f>
        <v>0</v>
      </c>
      <c r="S121" s="56">
        <f>'т.4000 выгрузка'!S118</f>
        <v>0</v>
      </c>
      <c r="T121" s="56">
        <f>'т.4000 выгрузка'!T118</f>
        <v>0</v>
      </c>
      <c r="U121" s="56">
        <f>'т.4000 выгрузка'!U118</f>
        <v>0</v>
      </c>
      <c r="V121" s="56">
        <f>'т.4000 выгрузка'!V118</f>
        <v>0</v>
      </c>
      <c r="W121" s="56">
        <f>'т.4000 выгрузка'!W118</f>
        <v>0</v>
      </c>
      <c r="X121" s="56">
        <f>'т.4000 выгрузка'!X118</f>
        <v>0</v>
      </c>
      <c r="Y121" s="56">
        <f>'т.4000 выгрузка'!Y118</f>
        <v>0</v>
      </c>
      <c r="Z121" s="56">
        <f>'т.4000 выгрузка'!Z118</f>
        <v>0</v>
      </c>
      <c r="AA121" s="56">
        <f>'т.4000 выгрузка'!AA118</f>
        <v>0</v>
      </c>
      <c r="AB121" s="79">
        <f>'т.4000 выгрузка'!AB118</f>
        <v>0</v>
      </c>
      <c r="AC121" s="80">
        <f>'т.4001 выгрузка'!C118</f>
        <v>0</v>
      </c>
      <c r="AD121" s="68">
        <f>'т.4001 выгрузка'!D118</f>
        <v>0</v>
      </c>
      <c r="AE121" s="68">
        <f>'т.4001 выгрузка'!E118</f>
        <v>0</v>
      </c>
      <c r="AF121" s="68">
        <f>'т.4001 выгрузка'!F118</f>
        <v>0</v>
      </c>
      <c r="AG121" s="68">
        <f>'т.4001 выгрузка'!G118</f>
        <v>0</v>
      </c>
      <c r="AH121" s="81">
        <f>'т.4001 выгрузка'!H118</f>
        <v>0</v>
      </c>
      <c r="AI121" s="71">
        <f t="shared" si="50"/>
        <v>0</v>
      </c>
      <c r="AJ121" s="70">
        <f t="shared" si="51"/>
        <v>0</v>
      </c>
      <c r="AK121" s="70">
        <f t="shared" si="52"/>
        <v>0</v>
      </c>
      <c r="AL121" s="70">
        <f t="shared" si="53"/>
        <v>0</v>
      </c>
      <c r="AM121" s="70">
        <f t="shared" si="54"/>
        <v>0</v>
      </c>
      <c r="AN121" s="70">
        <f t="shared" si="55"/>
        <v>0</v>
      </c>
      <c r="AO121" s="133">
        <f t="shared" si="44"/>
        <v>0</v>
      </c>
      <c r="AP121" s="133">
        <f t="shared" si="45"/>
        <v>0</v>
      </c>
      <c r="AQ121" s="133">
        <f t="shared" si="46"/>
        <v>0</v>
      </c>
      <c r="AR121" s="133">
        <f t="shared" si="47"/>
        <v>0</v>
      </c>
      <c r="AS121" s="133">
        <f t="shared" si="48"/>
        <v>0</v>
      </c>
      <c r="AT121" s="133">
        <f t="shared" si="49"/>
        <v>0</v>
      </c>
    </row>
    <row r="122" spans="1:46">
      <c r="A122" s="53" t="s">
        <v>888</v>
      </c>
      <c r="B122" s="54" t="s">
        <v>615</v>
      </c>
      <c r="C122" s="56">
        <f>'т.4000 выгрузка'!C119</f>
        <v>0</v>
      </c>
      <c r="D122" s="56">
        <f>'т.4000 выгрузка'!D119</f>
        <v>0</v>
      </c>
      <c r="E122" s="56">
        <f>'т.4000 выгрузка'!E119</f>
        <v>0</v>
      </c>
      <c r="F122" s="56">
        <f>'т.4000 выгрузка'!F119</f>
        <v>0</v>
      </c>
      <c r="G122" s="56">
        <f>'т.4000 выгрузка'!G119</f>
        <v>0</v>
      </c>
      <c r="H122" s="56">
        <f>'т.4000 выгрузка'!H119</f>
        <v>0</v>
      </c>
      <c r="I122" s="56">
        <f>'т.4000 выгрузка'!I119</f>
        <v>0</v>
      </c>
      <c r="J122" s="56">
        <f>'т.4000 выгрузка'!J119</f>
        <v>0</v>
      </c>
      <c r="K122" s="56">
        <f>'т.4000 выгрузка'!K119</f>
        <v>0</v>
      </c>
      <c r="L122" s="56">
        <f>'т.4000 выгрузка'!L119</f>
        <v>0</v>
      </c>
      <c r="M122" s="56">
        <f>'т.4000 выгрузка'!M119</f>
        <v>0</v>
      </c>
      <c r="N122" s="56">
        <f>'т.4000 выгрузка'!N119</f>
        <v>0</v>
      </c>
      <c r="O122" s="56">
        <f>'т.4000 выгрузка'!O119</f>
        <v>0</v>
      </c>
      <c r="P122" s="56">
        <f>'т.4000 выгрузка'!P119</f>
        <v>0</v>
      </c>
      <c r="Q122" s="56">
        <f>'т.4000 выгрузка'!Q119</f>
        <v>0</v>
      </c>
      <c r="R122" s="56">
        <f>'т.4000 выгрузка'!R119</f>
        <v>0</v>
      </c>
      <c r="S122" s="56">
        <f>'т.4000 выгрузка'!S119</f>
        <v>0</v>
      </c>
      <c r="T122" s="56">
        <f>'т.4000 выгрузка'!T119</f>
        <v>0</v>
      </c>
      <c r="U122" s="56">
        <f>'т.4000 выгрузка'!U119</f>
        <v>0</v>
      </c>
      <c r="V122" s="56">
        <f>'т.4000 выгрузка'!V119</f>
        <v>0</v>
      </c>
      <c r="W122" s="56">
        <f>'т.4000 выгрузка'!W119</f>
        <v>0</v>
      </c>
      <c r="X122" s="56">
        <f>'т.4000 выгрузка'!X119</f>
        <v>0</v>
      </c>
      <c r="Y122" s="56">
        <f>'т.4000 выгрузка'!Y119</f>
        <v>0</v>
      </c>
      <c r="Z122" s="56">
        <f>'т.4000 выгрузка'!Z119</f>
        <v>0</v>
      </c>
      <c r="AA122" s="56">
        <f>'т.4000 выгрузка'!AA119</f>
        <v>0</v>
      </c>
      <c r="AB122" s="79">
        <f>'т.4000 выгрузка'!AB119</f>
        <v>0</v>
      </c>
      <c r="AC122" s="80">
        <f>'т.4001 выгрузка'!C119</f>
        <v>0</v>
      </c>
      <c r="AD122" s="68">
        <f>'т.4001 выгрузка'!D119</f>
        <v>0</v>
      </c>
      <c r="AE122" s="68">
        <f>'т.4001 выгрузка'!E119</f>
        <v>0</v>
      </c>
      <c r="AF122" s="68">
        <f>'т.4001 выгрузка'!F119</f>
        <v>0</v>
      </c>
      <c r="AG122" s="68">
        <f>'т.4001 выгрузка'!G119</f>
        <v>0</v>
      </c>
      <c r="AH122" s="81">
        <f>'т.4001 выгрузка'!H119</f>
        <v>0</v>
      </c>
      <c r="AI122" s="71">
        <f t="shared" si="50"/>
        <v>0</v>
      </c>
      <c r="AJ122" s="70">
        <f t="shared" si="51"/>
        <v>0</v>
      </c>
      <c r="AK122" s="70">
        <f t="shared" si="52"/>
        <v>0</v>
      </c>
      <c r="AL122" s="70">
        <f t="shared" si="53"/>
        <v>0</v>
      </c>
      <c r="AM122" s="70">
        <f t="shared" si="54"/>
        <v>0</v>
      </c>
      <c r="AN122" s="70">
        <f t="shared" si="55"/>
        <v>0</v>
      </c>
      <c r="AO122" s="133">
        <f t="shared" si="44"/>
        <v>0</v>
      </c>
      <c r="AP122" s="133">
        <f t="shared" si="45"/>
        <v>0</v>
      </c>
      <c r="AQ122" s="133">
        <f t="shared" si="46"/>
        <v>0</v>
      </c>
      <c r="AR122" s="133">
        <f t="shared" si="47"/>
        <v>0</v>
      </c>
      <c r="AS122" s="133">
        <f t="shared" si="48"/>
        <v>0</v>
      </c>
      <c r="AT122" s="133">
        <f t="shared" si="49"/>
        <v>0</v>
      </c>
    </row>
    <row r="123" spans="1:46">
      <c r="A123" s="53" t="s">
        <v>887</v>
      </c>
      <c r="B123" s="54" t="s">
        <v>621</v>
      </c>
      <c r="C123" s="56">
        <f>'т.4000 выгрузка'!C120</f>
        <v>0</v>
      </c>
      <c r="D123" s="56">
        <f>'т.4000 выгрузка'!D120</f>
        <v>0</v>
      </c>
      <c r="E123" s="56">
        <f>'т.4000 выгрузка'!E120</f>
        <v>0</v>
      </c>
      <c r="F123" s="56">
        <f>'т.4000 выгрузка'!F120</f>
        <v>0</v>
      </c>
      <c r="G123" s="56">
        <f>'т.4000 выгрузка'!G120</f>
        <v>0</v>
      </c>
      <c r="H123" s="56">
        <f>'т.4000 выгрузка'!H120</f>
        <v>0</v>
      </c>
      <c r="I123" s="56">
        <f>'т.4000 выгрузка'!I120</f>
        <v>0</v>
      </c>
      <c r="J123" s="56">
        <f>'т.4000 выгрузка'!J120</f>
        <v>0</v>
      </c>
      <c r="K123" s="56">
        <f>'т.4000 выгрузка'!K120</f>
        <v>0</v>
      </c>
      <c r="L123" s="56">
        <f>'т.4000 выгрузка'!L120</f>
        <v>0</v>
      </c>
      <c r="M123" s="56">
        <f>'т.4000 выгрузка'!M120</f>
        <v>0</v>
      </c>
      <c r="N123" s="56">
        <f>'т.4000 выгрузка'!N120</f>
        <v>0</v>
      </c>
      <c r="O123" s="56">
        <f>'т.4000 выгрузка'!O120</f>
        <v>0</v>
      </c>
      <c r="P123" s="56">
        <f>'т.4000 выгрузка'!P120</f>
        <v>0</v>
      </c>
      <c r="Q123" s="56">
        <f>'т.4000 выгрузка'!Q120</f>
        <v>0</v>
      </c>
      <c r="R123" s="56">
        <f>'т.4000 выгрузка'!R120</f>
        <v>0</v>
      </c>
      <c r="S123" s="56">
        <f>'т.4000 выгрузка'!S120</f>
        <v>0</v>
      </c>
      <c r="T123" s="56">
        <f>'т.4000 выгрузка'!T120</f>
        <v>0</v>
      </c>
      <c r="U123" s="56">
        <f>'т.4000 выгрузка'!U120</f>
        <v>0</v>
      </c>
      <c r="V123" s="56">
        <f>'т.4000 выгрузка'!V120</f>
        <v>0</v>
      </c>
      <c r="W123" s="56">
        <f>'т.4000 выгрузка'!W120</f>
        <v>0</v>
      </c>
      <c r="X123" s="56">
        <f>'т.4000 выгрузка'!X120</f>
        <v>0</v>
      </c>
      <c r="Y123" s="56">
        <f>'т.4000 выгрузка'!Y120</f>
        <v>0</v>
      </c>
      <c r="Z123" s="56">
        <f>'т.4000 выгрузка'!Z120</f>
        <v>0</v>
      </c>
      <c r="AA123" s="56">
        <f>'т.4000 выгрузка'!AA120</f>
        <v>0</v>
      </c>
      <c r="AB123" s="79">
        <f>'т.4000 выгрузка'!AB120</f>
        <v>0</v>
      </c>
      <c r="AC123" s="80">
        <f>'т.4001 выгрузка'!C120</f>
        <v>0</v>
      </c>
      <c r="AD123" s="68">
        <f>'т.4001 выгрузка'!D120</f>
        <v>0</v>
      </c>
      <c r="AE123" s="68">
        <f>'т.4001 выгрузка'!E120</f>
        <v>0</v>
      </c>
      <c r="AF123" s="68">
        <f>'т.4001 выгрузка'!F120</f>
        <v>0</v>
      </c>
      <c r="AG123" s="68">
        <f>'т.4001 выгрузка'!G120</f>
        <v>0</v>
      </c>
      <c r="AH123" s="81">
        <f>'т.4001 выгрузка'!H120</f>
        <v>0</v>
      </c>
      <c r="AI123" s="71">
        <f t="shared" si="50"/>
        <v>0</v>
      </c>
      <c r="AJ123" s="70">
        <f t="shared" si="51"/>
        <v>0</v>
      </c>
      <c r="AK123" s="70">
        <f t="shared" si="52"/>
        <v>0</v>
      </c>
      <c r="AL123" s="70">
        <f t="shared" si="53"/>
        <v>0</v>
      </c>
      <c r="AM123" s="70">
        <f t="shared" si="54"/>
        <v>0</v>
      </c>
      <c r="AN123" s="70">
        <f t="shared" si="55"/>
        <v>0</v>
      </c>
      <c r="AO123" s="133">
        <f t="shared" si="44"/>
        <v>0</v>
      </c>
      <c r="AP123" s="133">
        <f t="shared" si="45"/>
        <v>0</v>
      </c>
      <c r="AQ123" s="133">
        <f t="shared" si="46"/>
        <v>0</v>
      </c>
      <c r="AR123" s="133">
        <f t="shared" si="47"/>
        <v>0</v>
      </c>
      <c r="AS123" s="133">
        <f t="shared" si="48"/>
        <v>0</v>
      </c>
      <c r="AT123" s="133">
        <f t="shared" si="49"/>
        <v>0</v>
      </c>
    </row>
    <row r="124" spans="1:46">
      <c r="A124" s="53" t="s">
        <v>886</v>
      </c>
      <c r="B124" s="54" t="s">
        <v>624</v>
      </c>
      <c r="C124" s="56">
        <f>'т.4000 выгрузка'!C121</f>
        <v>0</v>
      </c>
      <c r="D124" s="56">
        <f>'т.4000 выгрузка'!D121</f>
        <v>0</v>
      </c>
      <c r="E124" s="56">
        <f>'т.4000 выгрузка'!E121</f>
        <v>0</v>
      </c>
      <c r="F124" s="56">
        <f>'т.4000 выгрузка'!F121</f>
        <v>0</v>
      </c>
      <c r="G124" s="56">
        <f>'т.4000 выгрузка'!G121</f>
        <v>0</v>
      </c>
      <c r="H124" s="56">
        <f>'т.4000 выгрузка'!H121</f>
        <v>0</v>
      </c>
      <c r="I124" s="56">
        <f>'т.4000 выгрузка'!I121</f>
        <v>0</v>
      </c>
      <c r="J124" s="56">
        <f>'т.4000 выгрузка'!J121</f>
        <v>0</v>
      </c>
      <c r="K124" s="56">
        <f>'т.4000 выгрузка'!K121</f>
        <v>0</v>
      </c>
      <c r="L124" s="56">
        <f>'т.4000 выгрузка'!L121</f>
        <v>0</v>
      </c>
      <c r="M124" s="56">
        <f>'т.4000 выгрузка'!M121</f>
        <v>0</v>
      </c>
      <c r="N124" s="56">
        <f>'т.4000 выгрузка'!N121</f>
        <v>0</v>
      </c>
      <c r="O124" s="56">
        <f>'т.4000 выгрузка'!O121</f>
        <v>0</v>
      </c>
      <c r="P124" s="56">
        <f>'т.4000 выгрузка'!P121</f>
        <v>0</v>
      </c>
      <c r="Q124" s="56">
        <f>'т.4000 выгрузка'!Q121</f>
        <v>0</v>
      </c>
      <c r="R124" s="56">
        <f>'т.4000 выгрузка'!R121</f>
        <v>0</v>
      </c>
      <c r="S124" s="56">
        <f>'т.4000 выгрузка'!S121</f>
        <v>0</v>
      </c>
      <c r="T124" s="56">
        <f>'т.4000 выгрузка'!T121</f>
        <v>0</v>
      </c>
      <c r="U124" s="56">
        <f>'т.4000 выгрузка'!U121</f>
        <v>0</v>
      </c>
      <c r="V124" s="56">
        <f>'т.4000 выгрузка'!V121</f>
        <v>0</v>
      </c>
      <c r="W124" s="56">
        <f>'т.4000 выгрузка'!W121</f>
        <v>0</v>
      </c>
      <c r="X124" s="56">
        <f>'т.4000 выгрузка'!X121</f>
        <v>0</v>
      </c>
      <c r="Y124" s="56">
        <f>'т.4000 выгрузка'!Y121</f>
        <v>0</v>
      </c>
      <c r="Z124" s="56">
        <f>'т.4000 выгрузка'!Z121</f>
        <v>0</v>
      </c>
      <c r="AA124" s="56">
        <f>'т.4000 выгрузка'!AA121</f>
        <v>0</v>
      </c>
      <c r="AB124" s="79">
        <f>'т.4000 выгрузка'!AB121</f>
        <v>0</v>
      </c>
      <c r="AC124" s="80">
        <f>'т.4001 выгрузка'!C121</f>
        <v>0</v>
      </c>
      <c r="AD124" s="68">
        <f>'т.4001 выгрузка'!D121</f>
        <v>0</v>
      </c>
      <c r="AE124" s="68">
        <f>'т.4001 выгрузка'!E121</f>
        <v>0</v>
      </c>
      <c r="AF124" s="68">
        <f>'т.4001 выгрузка'!F121</f>
        <v>0</v>
      </c>
      <c r="AG124" s="68">
        <f>'т.4001 выгрузка'!G121</f>
        <v>0</v>
      </c>
      <c r="AH124" s="81">
        <f>'т.4001 выгрузка'!H121</f>
        <v>0</v>
      </c>
      <c r="AI124" s="71">
        <f t="shared" si="50"/>
        <v>0</v>
      </c>
      <c r="AJ124" s="70">
        <f t="shared" si="51"/>
        <v>0</v>
      </c>
      <c r="AK124" s="70">
        <f t="shared" si="52"/>
        <v>0</v>
      </c>
      <c r="AL124" s="70">
        <f t="shared" si="53"/>
        <v>0</v>
      </c>
      <c r="AM124" s="70">
        <f t="shared" si="54"/>
        <v>0</v>
      </c>
      <c r="AN124" s="70">
        <f t="shared" si="55"/>
        <v>0</v>
      </c>
      <c r="AO124" s="133">
        <f t="shared" si="44"/>
        <v>0</v>
      </c>
      <c r="AP124" s="133">
        <f t="shared" si="45"/>
        <v>0</v>
      </c>
      <c r="AQ124" s="133">
        <f t="shared" si="46"/>
        <v>0</v>
      </c>
      <c r="AR124" s="133">
        <f t="shared" si="47"/>
        <v>0</v>
      </c>
      <c r="AS124" s="133">
        <f t="shared" si="48"/>
        <v>0</v>
      </c>
      <c r="AT124" s="133">
        <f t="shared" si="49"/>
        <v>0</v>
      </c>
    </row>
    <row r="125" spans="1:46">
      <c r="A125" s="53" t="s">
        <v>885</v>
      </c>
      <c r="B125" s="54" t="s">
        <v>630</v>
      </c>
      <c r="C125" s="56">
        <f>'т.4000 выгрузка'!C122</f>
        <v>0</v>
      </c>
      <c r="D125" s="56">
        <f>'т.4000 выгрузка'!D122</f>
        <v>0</v>
      </c>
      <c r="E125" s="56">
        <f>'т.4000 выгрузка'!E122</f>
        <v>0</v>
      </c>
      <c r="F125" s="56">
        <f>'т.4000 выгрузка'!F122</f>
        <v>0</v>
      </c>
      <c r="G125" s="56">
        <f>'т.4000 выгрузка'!G122</f>
        <v>0</v>
      </c>
      <c r="H125" s="56">
        <f>'т.4000 выгрузка'!H122</f>
        <v>0</v>
      </c>
      <c r="I125" s="56">
        <f>'т.4000 выгрузка'!I122</f>
        <v>0</v>
      </c>
      <c r="J125" s="56">
        <f>'т.4000 выгрузка'!J122</f>
        <v>0</v>
      </c>
      <c r="K125" s="56">
        <f>'т.4000 выгрузка'!K122</f>
        <v>0</v>
      </c>
      <c r="L125" s="56">
        <f>'т.4000 выгрузка'!L122</f>
        <v>0</v>
      </c>
      <c r="M125" s="56">
        <f>'т.4000 выгрузка'!M122</f>
        <v>0</v>
      </c>
      <c r="N125" s="56">
        <f>'т.4000 выгрузка'!N122</f>
        <v>0</v>
      </c>
      <c r="O125" s="56">
        <f>'т.4000 выгрузка'!O122</f>
        <v>0</v>
      </c>
      <c r="P125" s="56">
        <f>'т.4000 выгрузка'!P122</f>
        <v>0</v>
      </c>
      <c r="Q125" s="56">
        <f>'т.4000 выгрузка'!Q122</f>
        <v>0</v>
      </c>
      <c r="R125" s="56">
        <f>'т.4000 выгрузка'!R122</f>
        <v>0</v>
      </c>
      <c r="S125" s="56">
        <f>'т.4000 выгрузка'!S122</f>
        <v>0</v>
      </c>
      <c r="T125" s="56">
        <f>'т.4000 выгрузка'!T122</f>
        <v>0</v>
      </c>
      <c r="U125" s="56">
        <f>'т.4000 выгрузка'!U122</f>
        <v>0</v>
      </c>
      <c r="V125" s="56">
        <f>'т.4000 выгрузка'!V122</f>
        <v>0</v>
      </c>
      <c r="W125" s="56">
        <f>'т.4000 выгрузка'!W122</f>
        <v>0</v>
      </c>
      <c r="X125" s="56">
        <f>'т.4000 выгрузка'!X122</f>
        <v>0</v>
      </c>
      <c r="Y125" s="56">
        <f>'т.4000 выгрузка'!Y122</f>
        <v>0</v>
      </c>
      <c r="Z125" s="56">
        <f>'т.4000 выгрузка'!Z122</f>
        <v>0</v>
      </c>
      <c r="AA125" s="56">
        <f>'т.4000 выгрузка'!AA122</f>
        <v>0</v>
      </c>
      <c r="AB125" s="79">
        <f>'т.4000 выгрузка'!AB122</f>
        <v>0</v>
      </c>
      <c r="AC125" s="80">
        <f>'т.4001 выгрузка'!C122</f>
        <v>0</v>
      </c>
      <c r="AD125" s="68">
        <f>'т.4001 выгрузка'!D122</f>
        <v>0</v>
      </c>
      <c r="AE125" s="68">
        <f>'т.4001 выгрузка'!E122</f>
        <v>0</v>
      </c>
      <c r="AF125" s="68">
        <f>'т.4001 выгрузка'!F122</f>
        <v>0</v>
      </c>
      <c r="AG125" s="68">
        <f>'т.4001 выгрузка'!G122</f>
        <v>0</v>
      </c>
      <c r="AH125" s="81">
        <f>'т.4001 выгрузка'!H122</f>
        <v>0</v>
      </c>
      <c r="AI125" s="71">
        <f t="shared" si="50"/>
        <v>0</v>
      </c>
      <c r="AJ125" s="70">
        <f t="shared" si="51"/>
        <v>0</v>
      </c>
      <c r="AK125" s="70">
        <f t="shared" si="52"/>
        <v>0</v>
      </c>
      <c r="AL125" s="70">
        <f t="shared" si="53"/>
        <v>0</v>
      </c>
      <c r="AM125" s="70">
        <f t="shared" si="54"/>
        <v>0</v>
      </c>
      <c r="AN125" s="70">
        <f t="shared" si="55"/>
        <v>0</v>
      </c>
      <c r="AO125" s="133">
        <f t="shared" si="44"/>
        <v>0</v>
      </c>
      <c r="AP125" s="133">
        <f t="shared" si="45"/>
        <v>0</v>
      </c>
      <c r="AQ125" s="133">
        <f t="shared" si="46"/>
        <v>0</v>
      </c>
      <c r="AR125" s="133">
        <f t="shared" si="47"/>
        <v>0</v>
      </c>
      <c r="AS125" s="133">
        <f t="shared" si="48"/>
        <v>0</v>
      </c>
      <c r="AT125" s="133">
        <f t="shared" si="49"/>
        <v>0</v>
      </c>
    </row>
    <row r="126" spans="1:46">
      <c r="A126" s="53" t="s">
        <v>884</v>
      </c>
      <c r="B126" s="54" t="s">
        <v>633</v>
      </c>
      <c r="C126" s="56">
        <f>'т.4000 выгрузка'!C123</f>
        <v>0</v>
      </c>
      <c r="D126" s="56">
        <f>'т.4000 выгрузка'!D123</f>
        <v>0</v>
      </c>
      <c r="E126" s="56">
        <f>'т.4000 выгрузка'!E123</f>
        <v>0</v>
      </c>
      <c r="F126" s="56">
        <f>'т.4000 выгрузка'!F123</f>
        <v>0</v>
      </c>
      <c r="G126" s="56">
        <f>'т.4000 выгрузка'!G123</f>
        <v>0</v>
      </c>
      <c r="H126" s="56">
        <f>'т.4000 выгрузка'!H123</f>
        <v>0</v>
      </c>
      <c r="I126" s="56">
        <f>'т.4000 выгрузка'!I123</f>
        <v>0</v>
      </c>
      <c r="J126" s="56">
        <f>'т.4000 выгрузка'!J123</f>
        <v>0</v>
      </c>
      <c r="K126" s="56">
        <f>'т.4000 выгрузка'!K123</f>
        <v>0</v>
      </c>
      <c r="L126" s="56">
        <f>'т.4000 выгрузка'!L123</f>
        <v>0</v>
      </c>
      <c r="M126" s="56">
        <f>'т.4000 выгрузка'!M123</f>
        <v>0</v>
      </c>
      <c r="N126" s="56">
        <f>'т.4000 выгрузка'!N123</f>
        <v>0</v>
      </c>
      <c r="O126" s="56">
        <f>'т.4000 выгрузка'!O123</f>
        <v>0</v>
      </c>
      <c r="P126" s="56">
        <f>'т.4000 выгрузка'!P123</f>
        <v>0</v>
      </c>
      <c r="Q126" s="56">
        <f>'т.4000 выгрузка'!Q123</f>
        <v>0</v>
      </c>
      <c r="R126" s="56">
        <f>'т.4000 выгрузка'!R123</f>
        <v>0</v>
      </c>
      <c r="S126" s="56">
        <f>'т.4000 выгрузка'!S123</f>
        <v>0</v>
      </c>
      <c r="T126" s="56">
        <f>'т.4000 выгрузка'!T123</f>
        <v>0</v>
      </c>
      <c r="U126" s="56">
        <f>'т.4000 выгрузка'!U123</f>
        <v>0</v>
      </c>
      <c r="V126" s="56">
        <f>'т.4000 выгрузка'!V123</f>
        <v>0</v>
      </c>
      <c r="W126" s="56">
        <f>'т.4000 выгрузка'!W123</f>
        <v>0</v>
      </c>
      <c r="X126" s="56">
        <f>'т.4000 выгрузка'!X123</f>
        <v>0</v>
      </c>
      <c r="Y126" s="56">
        <f>'т.4000 выгрузка'!Y123</f>
        <v>0</v>
      </c>
      <c r="Z126" s="56">
        <f>'т.4000 выгрузка'!Z123</f>
        <v>0</v>
      </c>
      <c r="AA126" s="56">
        <f>'т.4000 выгрузка'!AA123</f>
        <v>0</v>
      </c>
      <c r="AB126" s="79">
        <f>'т.4000 выгрузка'!AB123</f>
        <v>0</v>
      </c>
      <c r="AC126" s="80">
        <f>'т.4001 выгрузка'!C123</f>
        <v>0</v>
      </c>
      <c r="AD126" s="68">
        <f>'т.4001 выгрузка'!D123</f>
        <v>0</v>
      </c>
      <c r="AE126" s="68">
        <f>'т.4001 выгрузка'!E123</f>
        <v>0</v>
      </c>
      <c r="AF126" s="68">
        <f>'т.4001 выгрузка'!F123</f>
        <v>0</v>
      </c>
      <c r="AG126" s="68">
        <f>'т.4001 выгрузка'!G123</f>
        <v>0</v>
      </c>
      <c r="AH126" s="81">
        <f>'т.4001 выгрузка'!H123</f>
        <v>0</v>
      </c>
      <c r="AI126" s="71">
        <f t="shared" si="50"/>
        <v>0</v>
      </c>
      <c r="AJ126" s="70">
        <f t="shared" si="51"/>
        <v>0</v>
      </c>
      <c r="AK126" s="70">
        <f t="shared" si="52"/>
        <v>0</v>
      </c>
      <c r="AL126" s="70">
        <f t="shared" si="53"/>
        <v>0</v>
      </c>
      <c r="AM126" s="70">
        <f t="shared" si="54"/>
        <v>0</v>
      </c>
      <c r="AN126" s="70">
        <f t="shared" si="55"/>
        <v>0</v>
      </c>
      <c r="AO126" s="133">
        <f t="shared" si="44"/>
        <v>0</v>
      </c>
      <c r="AP126" s="133">
        <f t="shared" si="45"/>
        <v>0</v>
      </c>
      <c r="AQ126" s="133">
        <f t="shared" si="46"/>
        <v>0</v>
      </c>
      <c r="AR126" s="133">
        <f t="shared" si="47"/>
        <v>0</v>
      </c>
      <c r="AS126" s="133">
        <f t="shared" si="48"/>
        <v>0</v>
      </c>
      <c r="AT126" s="133">
        <f t="shared" si="49"/>
        <v>0</v>
      </c>
    </row>
    <row r="127" spans="1:46">
      <c r="A127" s="53" t="s">
        <v>883</v>
      </c>
      <c r="B127" s="54" t="s">
        <v>636</v>
      </c>
      <c r="C127" s="56">
        <f>'т.4000 выгрузка'!C124</f>
        <v>0</v>
      </c>
      <c r="D127" s="56">
        <f>'т.4000 выгрузка'!D124</f>
        <v>0</v>
      </c>
      <c r="E127" s="56">
        <f>'т.4000 выгрузка'!E124</f>
        <v>0</v>
      </c>
      <c r="F127" s="56">
        <f>'т.4000 выгрузка'!F124</f>
        <v>0</v>
      </c>
      <c r="G127" s="56">
        <f>'т.4000 выгрузка'!G124</f>
        <v>0</v>
      </c>
      <c r="H127" s="56">
        <f>'т.4000 выгрузка'!H124</f>
        <v>0</v>
      </c>
      <c r="I127" s="56">
        <f>'т.4000 выгрузка'!I124</f>
        <v>0</v>
      </c>
      <c r="J127" s="56">
        <f>'т.4000 выгрузка'!J124</f>
        <v>0</v>
      </c>
      <c r="K127" s="56">
        <f>'т.4000 выгрузка'!K124</f>
        <v>0</v>
      </c>
      <c r="L127" s="56">
        <f>'т.4000 выгрузка'!L124</f>
        <v>0</v>
      </c>
      <c r="M127" s="56">
        <f>'т.4000 выгрузка'!M124</f>
        <v>0</v>
      </c>
      <c r="N127" s="56">
        <f>'т.4000 выгрузка'!N124</f>
        <v>0</v>
      </c>
      <c r="O127" s="56">
        <f>'т.4000 выгрузка'!O124</f>
        <v>0</v>
      </c>
      <c r="P127" s="56">
        <f>'т.4000 выгрузка'!P124</f>
        <v>0</v>
      </c>
      <c r="Q127" s="56">
        <f>'т.4000 выгрузка'!Q124</f>
        <v>0</v>
      </c>
      <c r="R127" s="56">
        <f>'т.4000 выгрузка'!R124</f>
        <v>0</v>
      </c>
      <c r="S127" s="56">
        <f>'т.4000 выгрузка'!S124</f>
        <v>0</v>
      </c>
      <c r="T127" s="56">
        <f>'т.4000 выгрузка'!T124</f>
        <v>0</v>
      </c>
      <c r="U127" s="56">
        <f>'т.4000 выгрузка'!U124</f>
        <v>0</v>
      </c>
      <c r="V127" s="56">
        <f>'т.4000 выгрузка'!V124</f>
        <v>0</v>
      </c>
      <c r="W127" s="56">
        <f>'т.4000 выгрузка'!W124</f>
        <v>0</v>
      </c>
      <c r="X127" s="56">
        <f>'т.4000 выгрузка'!X124</f>
        <v>0</v>
      </c>
      <c r="Y127" s="56">
        <f>'т.4000 выгрузка'!Y124</f>
        <v>0</v>
      </c>
      <c r="Z127" s="56">
        <f>'т.4000 выгрузка'!Z124</f>
        <v>0</v>
      </c>
      <c r="AA127" s="56">
        <f>'т.4000 выгрузка'!AA124</f>
        <v>0</v>
      </c>
      <c r="AB127" s="79">
        <f>'т.4000 выгрузка'!AB124</f>
        <v>0</v>
      </c>
      <c r="AC127" s="80">
        <f>'т.4001 выгрузка'!C124</f>
        <v>0</v>
      </c>
      <c r="AD127" s="68">
        <f>'т.4001 выгрузка'!D124</f>
        <v>0</v>
      </c>
      <c r="AE127" s="68">
        <f>'т.4001 выгрузка'!E124</f>
        <v>0</v>
      </c>
      <c r="AF127" s="68">
        <f>'т.4001 выгрузка'!F124</f>
        <v>0</v>
      </c>
      <c r="AG127" s="68">
        <f>'т.4001 выгрузка'!G124</f>
        <v>0</v>
      </c>
      <c r="AH127" s="81">
        <f>'т.4001 выгрузка'!H124</f>
        <v>0</v>
      </c>
      <c r="AI127" s="71">
        <f t="shared" si="50"/>
        <v>0</v>
      </c>
      <c r="AJ127" s="70">
        <f t="shared" si="51"/>
        <v>0</v>
      </c>
      <c r="AK127" s="70">
        <f t="shared" si="52"/>
        <v>0</v>
      </c>
      <c r="AL127" s="70">
        <f t="shared" si="53"/>
        <v>0</v>
      </c>
      <c r="AM127" s="70">
        <f t="shared" si="54"/>
        <v>0</v>
      </c>
      <c r="AN127" s="70">
        <f t="shared" si="55"/>
        <v>0</v>
      </c>
      <c r="AO127" s="133">
        <f t="shared" si="44"/>
        <v>0</v>
      </c>
      <c r="AP127" s="133">
        <f t="shared" si="45"/>
        <v>0</v>
      </c>
      <c r="AQ127" s="133">
        <f t="shared" si="46"/>
        <v>0</v>
      </c>
      <c r="AR127" s="133">
        <f t="shared" si="47"/>
        <v>0</v>
      </c>
      <c r="AS127" s="133">
        <f t="shared" si="48"/>
        <v>0</v>
      </c>
      <c r="AT127" s="133">
        <f t="shared" si="49"/>
        <v>0</v>
      </c>
    </row>
    <row r="128" spans="1:46">
      <c r="A128" s="53" t="s">
        <v>882</v>
      </c>
      <c r="B128" s="54" t="s">
        <v>881</v>
      </c>
      <c r="C128" s="56">
        <f>'т.4000 выгрузка'!C125</f>
        <v>0</v>
      </c>
      <c r="D128" s="56">
        <f>'т.4000 выгрузка'!D125</f>
        <v>0</v>
      </c>
      <c r="E128" s="56">
        <f>'т.4000 выгрузка'!E125</f>
        <v>0</v>
      </c>
      <c r="F128" s="56">
        <f>'т.4000 выгрузка'!F125</f>
        <v>0</v>
      </c>
      <c r="G128" s="56">
        <f>'т.4000 выгрузка'!G125</f>
        <v>0</v>
      </c>
      <c r="H128" s="56">
        <f>'т.4000 выгрузка'!H125</f>
        <v>0</v>
      </c>
      <c r="I128" s="56">
        <f>'т.4000 выгрузка'!I125</f>
        <v>0</v>
      </c>
      <c r="J128" s="56">
        <f>'т.4000 выгрузка'!J125</f>
        <v>0</v>
      </c>
      <c r="K128" s="56">
        <f>'т.4000 выгрузка'!K125</f>
        <v>0</v>
      </c>
      <c r="L128" s="56">
        <f>'т.4000 выгрузка'!L125</f>
        <v>0</v>
      </c>
      <c r="M128" s="56">
        <f>'т.4000 выгрузка'!M125</f>
        <v>0</v>
      </c>
      <c r="N128" s="56">
        <f>'т.4000 выгрузка'!N125</f>
        <v>0</v>
      </c>
      <c r="O128" s="56">
        <f>'т.4000 выгрузка'!O125</f>
        <v>0</v>
      </c>
      <c r="P128" s="56">
        <f>'т.4000 выгрузка'!P125</f>
        <v>0</v>
      </c>
      <c r="Q128" s="56">
        <f>'т.4000 выгрузка'!Q125</f>
        <v>0</v>
      </c>
      <c r="R128" s="56">
        <f>'т.4000 выгрузка'!R125</f>
        <v>0</v>
      </c>
      <c r="S128" s="56">
        <f>'т.4000 выгрузка'!S125</f>
        <v>0</v>
      </c>
      <c r="T128" s="56">
        <f>'т.4000 выгрузка'!T125</f>
        <v>0</v>
      </c>
      <c r="U128" s="56">
        <f>'т.4000 выгрузка'!U125</f>
        <v>0</v>
      </c>
      <c r="V128" s="56">
        <f>'т.4000 выгрузка'!V125</f>
        <v>0</v>
      </c>
      <c r="W128" s="56">
        <f>'т.4000 выгрузка'!W125</f>
        <v>0</v>
      </c>
      <c r="X128" s="56">
        <f>'т.4000 выгрузка'!X125</f>
        <v>0</v>
      </c>
      <c r="Y128" s="56">
        <f>'т.4000 выгрузка'!Y125</f>
        <v>0</v>
      </c>
      <c r="Z128" s="56">
        <f>'т.4000 выгрузка'!Z125</f>
        <v>0</v>
      </c>
      <c r="AA128" s="56">
        <f>'т.4000 выгрузка'!AA125</f>
        <v>0</v>
      </c>
      <c r="AB128" s="79">
        <f>'т.4000 выгрузка'!AB125</f>
        <v>0</v>
      </c>
      <c r="AC128" s="80">
        <f>'т.4001 выгрузка'!C125</f>
        <v>0</v>
      </c>
      <c r="AD128" s="68">
        <f>'т.4001 выгрузка'!D125</f>
        <v>0</v>
      </c>
      <c r="AE128" s="68">
        <f>'т.4001 выгрузка'!E125</f>
        <v>0</v>
      </c>
      <c r="AF128" s="68">
        <f>'т.4001 выгрузка'!F125</f>
        <v>0</v>
      </c>
      <c r="AG128" s="68">
        <f>'т.4001 выгрузка'!G125</f>
        <v>0</v>
      </c>
      <c r="AH128" s="81">
        <f>'т.4001 выгрузка'!H125</f>
        <v>0</v>
      </c>
      <c r="AI128" s="71">
        <f t="shared" si="50"/>
        <v>0</v>
      </c>
      <c r="AJ128" s="70">
        <f t="shared" si="51"/>
        <v>0</v>
      </c>
      <c r="AK128" s="70">
        <f t="shared" si="52"/>
        <v>0</v>
      </c>
      <c r="AL128" s="70">
        <f t="shared" si="53"/>
        <v>0</v>
      </c>
      <c r="AM128" s="70">
        <f t="shared" si="54"/>
        <v>0</v>
      </c>
      <c r="AN128" s="70">
        <f t="shared" si="55"/>
        <v>0</v>
      </c>
      <c r="AO128" s="133">
        <f t="shared" si="44"/>
        <v>0</v>
      </c>
      <c r="AP128" s="133">
        <f t="shared" si="45"/>
        <v>0</v>
      </c>
      <c r="AQ128" s="133">
        <f t="shared" si="46"/>
        <v>0</v>
      </c>
      <c r="AR128" s="133">
        <f t="shared" si="47"/>
        <v>0</v>
      </c>
      <c r="AS128" s="133">
        <f t="shared" si="48"/>
        <v>0</v>
      </c>
      <c r="AT128" s="133">
        <f t="shared" si="49"/>
        <v>0</v>
      </c>
    </row>
    <row r="129" spans="1:46">
      <c r="A129" s="53" t="s">
        <v>880</v>
      </c>
      <c r="B129" s="54" t="s">
        <v>879</v>
      </c>
      <c r="C129" s="56">
        <f>'т.4000 выгрузка'!C126</f>
        <v>0</v>
      </c>
      <c r="D129" s="56">
        <f>'т.4000 выгрузка'!D126</f>
        <v>0</v>
      </c>
      <c r="E129" s="56">
        <f>'т.4000 выгрузка'!E126</f>
        <v>0</v>
      </c>
      <c r="F129" s="56">
        <f>'т.4000 выгрузка'!F126</f>
        <v>0</v>
      </c>
      <c r="G129" s="56">
        <f>'т.4000 выгрузка'!G126</f>
        <v>0</v>
      </c>
      <c r="H129" s="56">
        <f>'т.4000 выгрузка'!H126</f>
        <v>0</v>
      </c>
      <c r="I129" s="56">
        <f>'т.4000 выгрузка'!I126</f>
        <v>0</v>
      </c>
      <c r="J129" s="56">
        <f>'т.4000 выгрузка'!J126</f>
        <v>0</v>
      </c>
      <c r="K129" s="56">
        <f>'т.4000 выгрузка'!K126</f>
        <v>0</v>
      </c>
      <c r="L129" s="56">
        <f>'т.4000 выгрузка'!L126</f>
        <v>0</v>
      </c>
      <c r="M129" s="56">
        <f>'т.4000 выгрузка'!M126</f>
        <v>0</v>
      </c>
      <c r="N129" s="56">
        <f>'т.4000 выгрузка'!N126</f>
        <v>0</v>
      </c>
      <c r="O129" s="56">
        <f>'т.4000 выгрузка'!O126</f>
        <v>0</v>
      </c>
      <c r="P129" s="56">
        <f>'т.4000 выгрузка'!P126</f>
        <v>0</v>
      </c>
      <c r="Q129" s="56">
        <f>'т.4000 выгрузка'!Q126</f>
        <v>0</v>
      </c>
      <c r="R129" s="56">
        <f>'т.4000 выгрузка'!R126</f>
        <v>0</v>
      </c>
      <c r="S129" s="56">
        <f>'т.4000 выгрузка'!S126</f>
        <v>0</v>
      </c>
      <c r="T129" s="56">
        <f>'т.4000 выгрузка'!T126</f>
        <v>0</v>
      </c>
      <c r="U129" s="56">
        <f>'т.4000 выгрузка'!U126</f>
        <v>0</v>
      </c>
      <c r="V129" s="56">
        <f>'т.4000 выгрузка'!V126</f>
        <v>0</v>
      </c>
      <c r="W129" s="56">
        <f>'т.4000 выгрузка'!W126</f>
        <v>0</v>
      </c>
      <c r="X129" s="56">
        <f>'т.4000 выгрузка'!X126</f>
        <v>0</v>
      </c>
      <c r="Y129" s="56">
        <f>'т.4000 выгрузка'!Y126</f>
        <v>0</v>
      </c>
      <c r="Z129" s="56">
        <f>'т.4000 выгрузка'!Z126</f>
        <v>0</v>
      </c>
      <c r="AA129" s="56">
        <f>'т.4000 выгрузка'!AA126</f>
        <v>0</v>
      </c>
      <c r="AB129" s="79">
        <f>'т.4000 выгрузка'!AB126</f>
        <v>0</v>
      </c>
      <c r="AC129" s="80">
        <f>'т.4001 выгрузка'!C126</f>
        <v>0</v>
      </c>
      <c r="AD129" s="68">
        <f>'т.4001 выгрузка'!D126</f>
        <v>0</v>
      </c>
      <c r="AE129" s="68">
        <f>'т.4001 выгрузка'!E126</f>
        <v>0</v>
      </c>
      <c r="AF129" s="68">
        <f>'т.4001 выгрузка'!F126</f>
        <v>0</v>
      </c>
      <c r="AG129" s="68">
        <f>'т.4001 выгрузка'!G126</f>
        <v>0</v>
      </c>
      <c r="AH129" s="81">
        <f>'т.4001 выгрузка'!H126</f>
        <v>0</v>
      </c>
      <c r="AI129" s="71">
        <f t="shared" si="50"/>
        <v>0</v>
      </c>
      <c r="AJ129" s="70">
        <f t="shared" si="51"/>
        <v>0</v>
      </c>
      <c r="AK129" s="70">
        <f t="shared" si="52"/>
        <v>0</v>
      </c>
      <c r="AL129" s="70">
        <f t="shared" si="53"/>
        <v>0</v>
      </c>
      <c r="AM129" s="70">
        <f t="shared" si="54"/>
        <v>0</v>
      </c>
      <c r="AN129" s="70">
        <f t="shared" si="55"/>
        <v>0</v>
      </c>
      <c r="AO129" s="133">
        <f t="shared" si="44"/>
        <v>0</v>
      </c>
      <c r="AP129" s="133">
        <f t="shared" si="45"/>
        <v>0</v>
      </c>
      <c r="AQ129" s="133">
        <f t="shared" si="46"/>
        <v>0</v>
      </c>
      <c r="AR129" s="133">
        <f t="shared" si="47"/>
        <v>0</v>
      </c>
      <c r="AS129" s="133">
        <f t="shared" si="48"/>
        <v>0</v>
      </c>
      <c r="AT129" s="133">
        <f t="shared" si="49"/>
        <v>0</v>
      </c>
    </row>
    <row r="130" spans="1:46">
      <c r="A130" s="96" t="s">
        <v>1130</v>
      </c>
      <c r="B130" s="97"/>
      <c r="C130" s="98">
        <f>C120-C121-C122-C123-C124-C125-C126-C127-C128-C129</f>
        <v>0</v>
      </c>
      <c r="D130" s="98">
        <f t="shared" ref="D130:AH130" si="66">D120-D121-D122-D123-D124-D125-D126-D127-D128-D129</f>
        <v>0</v>
      </c>
      <c r="E130" s="98">
        <f t="shared" si="66"/>
        <v>0</v>
      </c>
      <c r="F130" s="98">
        <f t="shared" si="66"/>
        <v>0</v>
      </c>
      <c r="G130" s="98">
        <f t="shared" si="66"/>
        <v>0</v>
      </c>
      <c r="H130" s="98">
        <f t="shared" si="66"/>
        <v>0</v>
      </c>
      <c r="I130" s="98">
        <f t="shared" si="66"/>
        <v>0</v>
      </c>
      <c r="J130" s="98">
        <f t="shared" si="66"/>
        <v>0</v>
      </c>
      <c r="K130" s="98">
        <f t="shared" si="66"/>
        <v>0</v>
      </c>
      <c r="L130" s="98">
        <f t="shared" si="66"/>
        <v>0</v>
      </c>
      <c r="M130" s="98">
        <f t="shared" si="66"/>
        <v>0</v>
      </c>
      <c r="N130" s="98">
        <f t="shared" si="66"/>
        <v>0</v>
      </c>
      <c r="O130" s="98">
        <f t="shared" si="66"/>
        <v>0</v>
      </c>
      <c r="P130" s="98">
        <f t="shared" si="66"/>
        <v>0</v>
      </c>
      <c r="Q130" s="98">
        <f t="shared" si="66"/>
        <v>0</v>
      </c>
      <c r="R130" s="98">
        <f t="shared" si="66"/>
        <v>0</v>
      </c>
      <c r="S130" s="98">
        <f t="shared" si="66"/>
        <v>0</v>
      </c>
      <c r="T130" s="98">
        <f t="shared" si="66"/>
        <v>0</v>
      </c>
      <c r="U130" s="98">
        <f t="shared" si="66"/>
        <v>0</v>
      </c>
      <c r="V130" s="98">
        <f t="shared" si="66"/>
        <v>0</v>
      </c>
      <c r="W130" s="98">
        <f t="shared" si="66"/>
        <v>0</v>
      </c>
      <c r="X130" s="98">
        <f t="shared" si="66"/>
        <v>0</v>
      </c>
      <c r="Y130" s="98">
        <f t="shared" si="66"/>
        <v>0</v>
      </c>
      <c r="Z130" s="98">
        <f t="shared" si="66"/>
        <v>0</v>
      </c>
      <c r="AA130" s="98">
        <f t="shared" si="66"/>
        <v>0</v>
      </c>
      <c r="AB130" s="98">
        <f t="shared" si="66"/>
        <v>0</v>
      </c>
      <c r="AC130" s="98">
        <f t="shared" si="66"/>
        <v>0</v>
      </c>
      <c r="AD130" s="98">
        <f t="shared" si="66"/>
        <v>0</v>
      </c>
      <c r="AE130" s="98">
        <f t="shared" si="66"/>
        <v>0</v>
      </c>
      <c r="AF130" s="98">
        <f t="shared" si="66"/>
        <v>0</v>
      </c>
      <c r="AG130" s="98">
        <f t="shared" si="66"/>
        <v>0</v>
      </c>
      <c r="AH130" s="98">
        <f t="shared" si="66"/>
        <v>0</v>
      </c>
      <c r="AI130" s="71">
        <f t="shared" ref="AI130" si="67">C130-D130-F130-AC130</f>
        <v>0</v>
      </c>
      <c r="AJ130" s="70">
        <f t="shared" ref="AJ130" si="68">G130-H130-J130-AD130</f>
        <v>0</v>
      </c>
      <c r="AK130" s="70">
        <f t="shared" ref="AK130" si="69">K130-L130-N130-AE130</f>
        <v>0</v>
      </c>
      <c r="AL130" s="70">
        <f t="shared" ref="AL130" si="70">O130-P130-R130-AF130</f>
        <v>0</v>
      </c>
      <c r="AM130" s="70">
        <f t="shared" ref="AM130" si="71">S130-T130-V130-AG130</f>
        <v>0</v>
      </c>
      <c r="AN130" s="70">
        <f t="shared" ref="AN130" si="72">W130-X130-Z130-AH130</f>
        <v>0</v>
      </c>
      <c r="AO130" s="133">
        <f t="shared" si="44"/>
        <v>0</v>
      </c>
      <c r="AP130" s="133">
        <f t="shared" si="45"/>
        <v>0</v>
      </c>
      <c r="AQ130" s="133">
        <f t="shared" si="46"/>
        <v>0</v>
      </c>
      <c r="AR130" s="133">
        <f t="shared" si="47"/>
        <v>0</v>
      </c>
      <c r="AS130" s="133">
        <f t="shared" si="48"/>
        <v>0</v>
      </c>
      <c r="AT130" s="133">
        <f t="shared" si="49"/>
        <v>0</v>
      </c>
    </row>
    <row r="131" spans="1:46">
      <c r="A131" s="53" t="s">
        <v>878</v>
      </c>
      <c r="B131" s="54" t="s">
        <v>877</v>
      </c>
      <c r="C131" s="56">
        <f>'т.4000 выгрузка'!C127</f>
        <v>0</v>
      </c>
      <c r="D131" s="56">
        <f>'т.4000 выгрузка'!D127</f>
        <v>0</v>
      </c>
      <c r="E131" s="56">
        <f>'т.4000 выгрузка'!E127</f>
        <v>0</v>
      </c>
      <c r="F131" s="56">
        <f>'т.4000 выгрузка'!F127</f>
        <v>0</v>
      </c>
      <c r="G131" s="56">
        <f>'т.4000 выгрузка'!G127</f>
        <v>0</v>
      </c>
      <c r="H131" s="56">
        <f>'т.4000 выгрузка'!H127</f>
        <v>0</v>
      </c>
      <c r="I131" s="56">
        <f>'т.4000 выгрузка'!I127</f>
        <v>0</v>
      </c>
      <c r="J131" s="56">
        <f>'т.4000 выгрузка'!J127</f>
        <v>0</v>
      </c>
      <c r="K131" s="56">
        <f>'т.4000 выгрузка'!K127</f>
        <v>0</v>
      </c>
      <c r="L131" s="56">
        <f>'т.4000 выгрузка'!L127</f>
        <v>0</v>
      </c>
      <c r="M131" s="56">
        <f>'т.4000 выгрузка'!M127</f>
        <v>0</v>
      </c>
      <c r="N131" s="56">
        <f>'т.4000 выгрузка'!N127</f>
        <v>0</v>
      </c>
      <c r="O131" s="56">
        <f>'т.4000 выгрузка'!O127</f>
        <v>0</v>
      </c>
      <c r="P131" s="56">
        <f>'т.4000 выгрузка'!P127</f>
        <v>0</v>
      </c>
      <c r="Q131" s="56">
        <f>'т.4000 выгрузка'!Q127</f>
        <v>0</v>
      </c>
      <c r="R131" s="56">
        <f>'т.4000 выгрузка'!R127</f>
        <v>0</v>
      </c>
      <c r="S131" s="56">
        <f>'т.4000 выгрузка'!S127</f>
        <v>0</v>
      </c>
      <c r="T131" s="56">
        <f>'т.4000 выгрузка'!T127</f>
        <v>0</v>
      </c>
      <c r="U131" s="56">
        <f>'т.4000 выгрузка'!U127</f>
        <v>0</v>
      </c>
      <c r="V131" s="56">
        <f>'т.4000 выгрузка'!V127</f>
        <v>0</v>
      </c>
      <c r="W131" s="56">
        <f>'т.4000 выгрузка'!W127</f>
        <v>0</v>
      </c>
      <c r="X131" s="56">
        <f>'т.4000 выгрузка'!X127</f>
        <v>0</v>
      </c>
      <c r="Y131" s="56">
        <f>'т.4000 выгрузка'!Y127</f>
        <v>0</v>
      </c>
      <c r="Z131" s="56">
        <f>'т.4000 выгрузка'!Z127</f>
        <v>0</v>
      </c>
      <c r="AA131" s="56">
        <f>'т.4000 выгрузка'!AA127</f>
        <v>0</v>
      </c>
      <c r="AB131" s="79">
        <f>'т.4000 выгрузка'!AB127</f>
        <v>0</v>
      </c>
      <c r="AC131" s="80">
        <f>'т.4001 выгрузка'!C127</f>
        <v>0</v>
      </c>
      <c r="AD131" s="68">
        <f>'т.4001 выгрузка'!D127</f>
        <v>0</v>
      </c>
      <c r="AE131" s="68">
        <f>'т.4001 выгрузка'!E127</f>
        <v>0</v>
      </c>
      <c r="AF131" s="68">
        <f>'т.4001 выгрузка'!F127</f>
        <v>0</v>
      </c>
      <c r="AG131" s="68">
        <f>'т.4001 выгрузка'!G127</f>
        <v>0</v>
      </c>
      <c r="AH131" s="81">
        <f>'т.4001 выгрузка'!H127</f>
        <v>0</v>
      </c>
      <c r="AI131" s="71">
        <f t="shared" si="50"/>
        <v>0</v>
      </c>
      <c r="AJ131" s="70">
        <f t="shared" si="51"/>
        <v>0</v>
      </c>
      <c r="AK131" s="70">
        <f t="shared" si="52"/>
        <v>0</v>
      </c>
      <c r="AL131" s="70">
        <f t="shared" si="53"/>
        <v>0</v>
      </c>
      <c r="AM131" s="70">
        <f t="shared" si="54"/>
        <v>0</v>
      </c>
      <c r="AN131" s="70">
        <f t="shared" si="55"/>
        <v>0</v>
      </c>
      <c r="AO131" s="133">
        <f t="shared" si="44"/>
        <v>0</v>
      </c>
      <c r="AP131" s="133">
        <f t="shared" si="45"/>
        <v>0</v>
      </c>
      <c r="AQ131" s="133">
        <f t="shared" si="46"/>
        <v>0</v>
      </c>
      <c r="AR131" s="133">
        <f t="shared" si="47"/>
        <v>0</v>
      </c>
      <c r="AS131" s="133">
        <f t="shared" si="48"/>
        <v>0</v>
      </c>
      <c r="AT131" s="133">
        <f t="shared" si="49"/>
        <v>0</v>
      </c>
    </row>
    <row r="132" spans="1:46">
      <c r="A132" s="53" t="s">
        <v>876</v>
      </c>
      <c r="B132" s="54" t="s">
        <v>645</v>
      </c>
      <c r="C132" s="56">
        <f>'т.4000 выгрузка'!C128</f>
        <v>0</v>
      </c>
      <c r="D132" s="56">
        <f>'т.4000 выгрузка'!D128</f>
        <v>0</v>
      </c>
      <c r="E132" s="56">
        <f>'т.4000 выгрузка'!E128</f>
        <v>0</v>
      </c>
      <c r="F132" s="56">
        <f>'т.4000 выгрузка'!F128</f>
        <v>0</v>
      </c>
      <c r="G132" s="56">
        <f>'т.4000 выгрузка'!G128</f>
        <v>0</v>
      </c>
      <c r="H132" s="56">
        <f>'т.4000 выгрузка'!H128</f>
        <v>0</v>
      </c>
      <c r="I132" s="56">
        <f>'т.4000 выгрузка'!I128</f>
        <v>0</v>
      </c>
      <c r="J132" s="56">
        <f>'т.4000 выгрузка'!J128</f>
        <v>0</v>
      </c>
      <c r="K132" s="56">
        <f>'т.4000 выгрузка'!K128</f>
        <v>0</v>
      </c>
      <c r="L132" s="56">
        <f>'т.4000 выгрузка'!L128</f>
        <v>0</v>
      </c>
      <c r="M132" s="56">
        <f>'т.4000 выгрузка'!M128</f>
        <v>0</v>
      </c>
      <c r="N132" s="56">
        <f>'т.4000 выгрузка'!N128</f>
        <v>0</v>
      </c>
      <c r="O132" s="56">
        <f>'т.4000 выгрузка'!O128</f>
        <v>0</v>
      </c>
      <c r="P132" s="56">
        <f>'т.4000 выгрузка'!P128</f>
        <v>0</v>
      </c>
      <c r="Q132" s="56">
        <f>'т.4000 выгрузка'!Q128</f>
        <v>0</v>
      </c>
      <c r="R132" s="56">
        <f>'т.4000 выгрузка'!R128</f>
        <v>0</v>
      </c>
      <c r="S132" s="56">
        <f>'т.4000 выгрузка'!S128</f>
        <v>0</v>
      </c>
      <c r="T132" s="56">
        <f>'т.4000 выгрузка'!T128</f>
        <v>0</v>
      </c>
      <c r="U132" s="56">
        <f>'т.4000 выгрузка'!U128</f>
        <v>0</v>
      </c>
      <c r="V132" s="56">
        <f>'т.4000 выгрузка'!V128</f>
        <v>0</v>
      </c>
      <c r="W132" s="56">
        <f>'т.4000 выгрузка'!W128</f>
        <v>0</v>
      </c>
      <c r="X132" s="56">
        <f>'т.4000 выгрузка'!X128</f>
        <v>0</v>
      </c>
      <c r="Y132" s="56">
        <f>'т.4000 выгрузка'!Y128</f>
        <v>0</v>
      </c>
      <c r="Z132" s="56">
        <f>'т.4000 выгрузка'!Z128</f>
        <v>0</v>
      </c>
      <c r="AA132" s="56">
        <f>'т.4000 выгрузка'!AA128</f>
        <v>0</v>
      </c>
      <c r="AB132" s="79">
        <f>'т.4000 выгрузка'!AB128</f>
        <v>0</v>
      </c>
      <c r="AC132" s="80">
        <f>'т.4001 выгрузка'!C128</f>
        <v>0</v>
      </c>
      <c r="AD132" s="68">
        <f>'т.4001 выгрузка'!D128</f>
        <v>0</v>
      </c>
      <c r="AE132" s="68">
        <f>'т.4001 выгрузка'!E128</f>
        <v>0</v>
      </c>
      <c r="AF132" s="68">
        <f>'т.4001 выгрузка'!F128</f>
        <v>0</v>
      </c>
      <c r="AG132" s="68">
        <f>'т.4001 выгрузка'!G128</f>
        <v>0</v>
      </c>
      <c r="AH132" s="81">
        <f>'т.4001 выгрузка'!H128</f>
        <v>0</v>
      </c>
      <c r="AI132" s="71">
        <f t="shared" si="50"/>
        <v>0</v>
      </c>
      <c r="AJ132" s="70">
        <f t="shared" si="51"/>
        <v>0</v>
      </c>
      <c r="AK132" s="70">
        <f t="shared" si="52"/>
        <v>0</v>
      </c>
      <c r="AL132" s="70">
        <f t="shared" si="53"/>
        <v>0</v>
      </c>
      <c r="AM132" s="70">
        <f t="shared" si="54"/>
        <v>0</v>
      </c>
      <c r="AN132" s="70">
        <f t="shared" si="55"/>
        <v>0</v>
      </c>
      <c r="AO132" s="133">
        <f t="shared" si="44"/>
        <v>0</v>
      </c>
      <c r="AP132" s="133">
        <f t="shared" si="45"/>
        <v>0</v>
      </c>
      <c r="AQ132" s="133">
        <f t="shared" si="46"/>
        <v>0</v>
      </c>
      <c r="AR132" s="133">
        <f t="shared" si="47"/>
        <v>0</v>
      </c>
      <c r="AS132" s="133">
        <f t="shared" si="48"/>
        <v>0</v>
      </c>
      <c r="AT132" s="133">
        <f t="shared" si="49"/>
        <v>0</v>
      </c>
    </row>
    <row r="133" spans="1:46">
      <c r="A133" s="53" t="s">
        <v>875</v>
      </c>
      <c r="B133" s="54" t="s">
        <v>648</v>
      </c>
      <c r="C133" s="56">
        <f>'т.4000 выгрузка'!C129</f>
        <v>0</v>
      </c>
      <c r="D133" s="56">
        <f>'т.4000 выгрузка'!D129</f>
        <v>0</v>
      </c>
      <c r="E133" s="56">
        <f>'т.4000 выгрузка'!E129</f>
        <v>0</v>
      </c>
      <c r="F133" s="56">
        <f>'т.4000 выгрузка'!F129</f>
        <v>0</v>
      </c>
      <c r="G133" s="56">
        <f>'т.4000 выгрузка'!G129</f>
        <v>0</v>
      </c>
      <c r="H133" s="56">
        <f>'т.4000 выгрузка'!H129</f>
        <v>0</v>
      </c>
      <c r="I133" s="56">
        <f>'т.4000 выгрузка'!I129</f>
        <v>0</v>
      </c>
      <c r="J133" s="56">
        <f>'т.4000 выгрузка'!J129</f>
        <v>0</v>
      </c>
      <c r="K133" s="56">
        <f>'т.4000 выгрузка'!K129</f>
        <v>0</v>
      </c>
      <c r="L133" s="56">
        <f>'т.4000 выгрузка'!L129</f>
        <v>0</v>
      </c>
      <c r="M133" s="56">
        <f>'т.4000 выгрузка'!M129</f>
        <v>0</v>
      </c>
      <c r="N133" s="56">
        <f>'т.4000 выгрузка'!N129</f>
        <v>0</v>
      </c>
      <c r="O133" s="56">
        <f>'т.4000 выгрузка'!O129</f>
        <v>0</v>
      </c>
      <c r="P133" s="56">
        <f>'т.4000 выгрузка'!P129</f>
        <v>0</v>
      </c>
      <c r="Q133" s="56">
        <f>'т.4000 выгрузка'!Q129</f>
        <v>0</v>
      </c>
      <c r="R133" s="56">
        <f>'т.4000 выгрузка'!R129</f>
        <v>0</v>
      </c>
      <c r="S133" s="56">
        <f>'т.4000 выгрузка'!S129</f>
        <v>0</v>
      </c>
      <c r="T133" s="56">
        <f>'т.4000 выгрузка'!T129</f>
        <v>0</v>
      </c>
      <c r="U133" s="56">
        <f>'т.4000 выгрузка'!U129</f>
        <v>0</v>
      </c>
      <c r="V133" s="56">
        <f>'т.4000 выгрузка'!V129</f>
        <v>0</v>
      </c>
      <c r="W133" s="56">
        <f>'т.4000 выгрузка'!W129</f>
        <v>0</v>
      </c>
      <c r="X133" s="56">
        <f>'т.4000 выгрузка'!X129</f>
        <v>0</v>
      </c>
      <c r="Y133" s="56">
        <f>'т.4000 выгрузка'!Y129</f>
        <v>0</v>
      </c>
      <c r="Z133" s="56">
        <f>'т.4000 выгрузка'!Z129</f>
        <v>0</v>
      </c>
      <c r="AA133" s="56">
        <f>'т.4000 выгрузка'!AA129</f>
        <v>0</v>
      </c>
      <c r="AB133" s="79">
        <f>'т.4000 выгрузка'!AB129</f>
        <v>0</v>
      </c>
      <c r="AC133" s="80">
        <f>'т.4001 выгрузка'!C129</f>
        <v>0</v>
      </c>
      <c r="AD133" s="68">
        <f>'т.4001 выгрузка'!D129</f>
        <v>0</v>
      </c>
      <c r="AE133" s="68">
        <f>'т.4001 выгрузка'!E129</f>
        <v>0</v>
      </c>
      <c r="AF133" s="68">
        <f>'т.4001 выгрузка'!F129</f>
        <v>0</v>
      </c>
      <c r="AG133" s="68">
        <f>'т.4001 выгрузка'!G129</f>
        <v>0</v>
      </c>
      <c r="AH133" s="81">
        <f>'т.4001 выгрузка'!H129</f>
        <v>0</v>
      </c>
      <c r="AI133" s="71">
        <f t="shared" si="50"/>
        <v>0</v>
      </c>
      <c r="AJ133" s="70">
        <f t="shared" si="51"/>
        <v>0</v>
      </c>
      <c r="AK133" s="70">
        <f t="shared" si="52"/>
        <v>0</v>
      </c>
      <c r="AL133" s="70">
        <f t="shared" si="53"/>
        <v>0</v>
      </c>
      <c r="AM133" s="70">
        <f t="shared" si="54"/>
        <v>0</v>
      </c>
      <c r="AN133" s="70">
        <f t="shared" si="55"/>
        <v>0</v>
      </c>
      <c r="AO133" s="133">
        <f t="shared" si="44"/>
        <v>0</v>
      </c>
      <c r="AP133" s="133">
        <f t="shared" si="45"/>
        <v>0</v>
      </c>
      <c r="AQ133" s="133">
        <f t="shared" si="46"/>
        <v>0</v>
      </c>
      <c r="AR133" s="133">
        <f t="shared" si="47"/>
        <v>0</v>
      </c>
      <c r="AS133" s="133">
        <f t="shared" si="48"/>
        <v>0</v>
      </c>
      <c r="AT133" s="133">
        <f t="shared" si="49"/>
        <v>0</v>
      </c>
    </row>
    <row r="134" spans="1:46">
      <c r="A134" s="53" t="s">
        <v>874</v>
      </c>
      <c r="B134" s="54" t="s">
        <v>651</v>
      </c>
      <c r="C134" s="56">
        <f>'т.4000 выгрузка'!C130</f>
        <v>0</v>
      </c>
      <c r="D134" s="56">
        <f>'т.4000 выгрузка'!D130</f>
        <v>0</v>
      </c>
      <c r="E134" s="56">
        <f>'т.4000 выгрузка'!E130</f>
        <v>0</v>
      </c>
      <c r="F134" s="56">
        <f>'т.4000 выгрузка'!F130</f>
        <v>0</v>
      </c>
      <c r="G134" s="56">
        <f>'т.4000 выгрузка'!G130</f>
        <v>0</v>
      </c>
      <c r="H134" s="56">
        <f>'т.4000 выгрузка'!H130</f>
        <v>0</v>
      </c>
      <c r="I134" s="56">
        <f>'т.4000 выгрузка'!I130</f>
        <v>0</v>
      </c>
      <c r="J134" s="56">
        <f>'т.4000 выгрузка'!J130</f>
        <v>0</v>
      </c>
      <c r="K134" s="56">
        <f>'т.4000 выгрузка'!K130</f>
        <v>0</v>
      </c>
      <c r="L134" s="56">
        <f>'т.4000 выгрузка'!L130</f>
        <v>0</v>
      </c>
      <c r="M134" s="56">
        <f>'т.4000 выгрузка'!M130</f>
        <v>0</v>
      </c>
      <c r="N134" s="56">
        <f>'т.4000 выгрузка'!N130</f>
        <v>0</v>
      </c>
      <c r="O134" s="56">
        <f>'т.4000 выгрузка'!O130</f>
        <v>0</v>
      </c>
      <c r="P134" s="56">
        <f>'т.4000 выгрузка'!P130</f>
        <v>0</v>
      </c>
      <c r="Q134" s="56">
        <f>'т.4000 выгрузка'!Q130</f>
        <v>0</v>
      </c>
      <c r="R134" s="56">
        <f>'т.4000 выгрузка'!R130</f>
        <v>0</v>
      </c>
      <c r="S134" s="56">
        <f>'т.4000 выгрузка'!S130</f>
        <v>0</v>
      </c>
      <c r="T134" s="56">
        <f>'т.4000 выгрузка'!T130</f>
        <v>0</v>
      </c>
      <c r="U134" s="56">
        <f>'т.4000 выгрузка'!U130</f>
        <v>0</v>
      </c>
      <c r="V134" s="56">
        <f>'т.4000 выгрузка'!V130</f>
        <v>0</v>
      </c>
      <c r="W134" s="56">
        <f>'т.4000 выгрузка'!W130</f>
        <v>0</v>
      </c>
      <c r="X134" s="56">
        <f>'т.4000 выгрузка'!X130</f>
        <v>0</v>
      </c>
      <c r="Y134" s="56">
        <f>'т.4000 выгрузка'!Y130</f>
        <v>0</v>
      </c>
      <c r="Z134" s="56">
        <f>'т.4000 выгрузка'!Z130</f>
        <v>0</v>
      </c>
      <c r="AA134" s="56">
        <f>'т.4000 выгрузка'!AA130</f>
        <v>0</v>
      </c>
      <c r="AB134" s="79">
        <f>'т.4000 выгрузка'!AB130</f>
        <v>0</v>
      </c>
      <c r="AC134" s="80">
        <f>'т.4001 выгрузка'!C130</f>
        <v>0</v>
      </c>
      <c r="AD134" s="68">
        <f>'т.4001 выгрузка'!D130</f>
        <v>0</v>
      </c>
      <c r="AE134" s="68">
        <f>'т.4001 выгрузка'!E130</f>
        <v>0</v>
      </c>
      <c r="AF134" s="68">
        <f>'т.4001 выгрузка'!F130</f>
        <v>0</v>
      </c>
      <c r="AG134" s="68">
        <f>'т.4001 выгрузка'!G130</f>
        <v>0</v>
      </c>
      <c r="AH134" s="81">
        <f>'т.4001 выгрузка'!H130</f>
        <v>0</v>
      </c>
      <c r="AI134" s="71">
        <f t="shared" si="50"/>
        <v>0</v>
      </c>
      <c r="AJ134" s="70">
        <f t="shared" si="51"/>
        <v>0</v>
      </c>
      <c r="AK134" s="70">
        <f t="shared" si="52"/>
        <v>0</v>
      </c>
      <c r="AL134" s="70">
        <f t="shared" si="53"/>
        <v>0</v>
      </c>
      <c r="AM134" s="70">
        <f t="shared" si="54"/>
        <v>0</v>
      </c>
      <c r="AN134" s="70">
        <f t="shared" si="55"/>
        <v>0</v>
      </c>
      <c r="AO134" s="133">
        <f t="shared" si="44"/>
        <v>0</v>
      </c>
      <c r="AP134" s="133">
        <f t="shared" si="45"/>
        <v>0</v>
      </c>
      <c r="AQ134" s="133">
        <f t="shared" si="46"/>
        <v>0</v>
      </c>
      <c r="AR134" s="133">
        <f t="shared" si="47"/>
        <v>0</v>
      </c>
      <c r="AS134" s="133">
        <f t="shared" si="48"/>
        <v>0</v>
      </c>
      <c r="AT134" s="133">
        <f t="shared" si="49"/>
        <v>0</v>
      </c>
    </row>
    <row r="135" spans="1:46">
      <c r="A135" s="53" t="s">
        <v>873</v>
      </c>
      <c r="B135" s="54" t="s">
        <v>654</v>
      </c>
      <c r="C135" s="56">
        <f>'т.4000 выгрузка'!C131</f>
        <v>0</v>
      </c>
      <c r="D135" s="56">
        <f>'т.4000 выгрузка'!D131</f>
        <v>0</v>
      </c>
      <c r="E135" s="56">
        <f>'т.4000 выгрузка'!E131</f>
        <v>0</v>
      </c>
      <c r="F135" s="56">
        <f>'т.4000 выгрузка'!F131</f>
        <v>0</v>
      </c>
      <c r="G135" s="56">
        <f>'т.4000 выгрузка'!G131</f>
        <v>0</v>
      </c>
      <c r="H135" s="56">
        <f>'т.4000 выгрузка'!H131</f>
        <v>0</v>
      </c>
      <c r="I135" s="56">
        <f>'т.4000 выгрузка'!I131</f>
        <v>0</v>
      </c>
      <c r="J135" s="56">
        <f>'т.4000 выгрузка'!J131</f>
        <v>0</v>
      </c>
      <c r="K135" s="56">
        <f>'т.4000 выгрузка'!K131</f>
        <v>0</v>
      </c>
      <c r="L135" s="56">
        <f>'т.4000 выгрузка'!L131</f>
        <v>0</v>
      </c>
      <c r="M135" s="56">
        <f>'т.4000 выгрузка'!M131</f>
        <v>0</v>
      </c>
      <c r="N135" s="56">
        <f>'т.4000 выгрузка'!N131</f>
        <v>0</v>
      </c>
      <c r="O135" s="56">
        <f>'т.4000 выгрузка'!O131</f>
        <v>0</v>
      </c>
      <c r="P135" s="56">
        <f>'т.4000 выгрузка'!P131</f>
        <v>0</v>
      </c>
      <c r="Q135" s="56">
        <f>'т.4000 выгрузка'!Q131</f>
        <v>0</v>
      </c>
      <c r="R135" s="56">
        <f>'т.4000 выгрузка'!R131</f>
        <v>0</v>
      </c>
      <c r="S135" s="56">
        <f>'т.4000 выгрузка'!S131</f>
        <v>0</v>
      </c>
      <c r="T135" s="56">
        <f>'т.4000 выгрузка'!T131</f>
        <v>0</v>
      </c>
      <c r="U135" s="56">
        <f>'т.4000 выгрузка'!U131</f>
        <v>0</v>
      </c>
      <c r="V135" s="56">
        <f>'т.4000 выгрузка'!V131</f>
        <v>0</v>
      </c>
      <c r="W135" s="56">
        <f>'т.4000 выгрузка'!W131</f>
        <v>0</v>
      </c>
      <c r="X135" s="56">
        <f>'т.4000 выгрузка'!X131</f>
        <v>0</v>
      </c>
      <c r="Y135" s="56">
        <f>'т.4000 выгрузка'!Y131</f>
        <v>0</v>
      </c>
      <c r="Z135" s="56">
        <f>'т.4000 выгрузка'!Z131</f>
        <v>0</v>
      </c>
      <c r="AA135" s="56">
        <f>'т.4000 выгрузка'!AA131</f>
        <v>0</v>
      </c>
      <c r="AB135" s="79">
        <f>'т.4000 выгрузка'!AB131</f>
        <v>0</v>
      </c>
      <c r="AC135" s="80">
        <f>'т.4001 выгрузка'!C131</f>
        <v>0</v>
      </c>
      <c r="AD135" s="68">
        <f>'т.4001 выгрузка'!D131</f>
        <v>0</v>
      </c>
      <c r="AE135" s="68">
        <f>'т.4001 выгрузка'!E131</f>
        <v>0</v>
      </c>
      <c r="AF135" s="68">
        <f>'т.4001 выгрузка'!F131</f>
        <v>0</v>
      </c>
      <c r="AG135" s="68">
        <f>'т.4001 выгрузка'!G131</f>
        <v>0</v>
      </c>
      <c r="AH135" s="81">
        <f>'т.4001 выгрузка'!H131</f>
        <v>0</v>
      </c>
      <c r="AI135" s="71">
        <f t="shared" si="50"/>
        <v>0</v>
      </c>
      <c r="AJ135" s="70">
        <f t="shared" si="51"/>
        <v>0</v>
      </c>
      <c r="AK135" s="70">
        <f t="shared" si="52"/>
        <v>0</v>
      </c>
      <c r="AL135" s="70">
        <f t="shared" si="53"/>
        <v>0</v>
      </c>
      <c r="AM135" s="70">
        <f t="shared" si="54"/>
        <v>0</v>
      </c>
      <c r="AN135" s="70">
        <f t="shared" si="55"/>
        <v>0</v>
      </c>
      <c r="AO135" s="133">
        <f t="shared" si="44"/>
        <v>0</v>
      </c>
      <c r="AP135" s="133">
        <f t="shared" si="45"/>
        <v>0</v>
      </c>
      <c r="AQ135" s="133">
        <f t="shared" si="46"/>
        <v>0</v>
      </c>
      <c r="AR135" s="133">
        <f t="shared" si="47"/>
        <v>0</v>
      </c>
      <c r="AS135" s="133">
        <f t="shared" si="48"/>
        <v>0</v>
      </c>
      <c r="AT135" s="133">
        <f t="shared" si="49"/>
        <v>0</v>
      </c>
    </row>
    <row r="136" spans="1:46">
      <c r="A136" s="53" t="s">
        <v>872</v>
      </c>
      <c r="B136" s="54" t="s">
        <v>657</v>
      </c>
      <c r="C136" s="56">
        <f>'т.4000 выгрузка'!C132</f>
        <v>0</v>
      </c>
      <c r="D136" s="56">
        <f>'т.4000 выгрузка'!D132</f>
        <v>0</v>
      </c>
      <c r="E136" s="56">
        <f>'т.4000 выгрузка'!E132</f>
        <v>0</v>
      </c>
      <c r="F136" s="56">
        <f>'т.4000 выгрузка'!F132</f>
        <v>0</v>
      </c>
      <c r="G136" s="56">
        <f>'т.4000 выгрузка'!G132</f>
        <v>0</v>
      </c>
      <c r="H136" s="56">
        <f>'т.4000 выгрузка'!H132</f>
        <v>0</v>
      </c>
      <c r="I136" s="56">
        <f>'т.4000 выгрузка'!I132</f>
        <v>0</v>
      </c>
      <c r="J136" s="56">
        <f>'т.4000 выгрузка'!J132</f>
        <v>0</v>
      </c>
      <c r="K136" s="56">
        <f>'т.4000 выгрузка'!K132</f>
        <v>0</v>
      </c>
      <c r="L136" s="56">
        <f>'т.4000 выгрузка'!L132</f>
        <v>0</v>
      </c>
      <c r="M136" s="56">
        <f>'т.4000 выгрузка'!M132</f>
        <v>0</v>
      </c>
      <c r="N136" s="56">
        <f>'т.4000 выгрузка'!N132</f>
        <v>0</v>
      </c>
      <c r="O136" s="56">
        <f>'т.4000 выгрузка'!O132</f>
        <v>0</v>
      </c>
      <c r="P136" s="56">
        <f>'т.4000 выгрузка'!P132</f>
        <v>0</v>
      </c>
      <c r="Q136" s="56">
        <f>'т.4000 выгрузка'!Q132</f>
        <v>0</v>
      </c>
      <c r="R136" s="56">
        <f>'т.4000 выгрузка'!R132</f>
        <v>0</v>
      </c>
      <c r="S136" s="56">
        <f>'т.4000 выгрузка'!S132</f>
        <v>0</v>
      </c>
      <c r="T136" s="56">
        <f>'т.4000 выгрузка'!T132</f>
        <v>0</v>
      </c>
      <c r="U136" s="56">
        <f>'т.4000 выгрузка'!U132</f>
        <v>0</v>
      </c>
      <c r="V136" s="56">
        <f>'т.4000 выгрузка'!V132</f>
        <v>0</v>
      </c>
      <c r="W136" s="56">
        <f>'т.4000 выгрузка'!W132</f>
        <v>0</v>
      </c>
      <c r="X136" s="56">
        <f>'т.4000 выгрузка'!X132</f>
        <v>0</v>
      </c>
      <c r="Y136" s="56">
        <f>'т.4000 выгрузка'!Y132</f>
        <v>0</v>
      </c>
      <c r="Z136" s="56">
        <f>'т.4000 выгрузка'!Z132</f>
        <v>0</v>
      </c>
      <c r="AA136" s="56">
        <f>'т.4000 выгрузка'!AA132</f>
        <v>0</v>
      </c>
      <c r="AB136" s="79">
        <f>'т.4000 выгрузка'!AB132</f>
        <v>0</v>
      </c>
      <c r="AC136" s="80">
        <f>'т.4001 выгрузка'!C132</f>
        <v>0</v>
      </c>
      <c r="AD136" s="68">
        <f>'т.4001 выгрузка'!D132</f>
        <v>0</v>
      </c>
      <c r="AE136" s="68">
        <f>'т.4001 выгрузка'!E132</f>
        <v>0</v>
      </c>
      <c r="AF136" s="68">
        <f>'т.4001 выгрузка'!F132</f>
        <v>0</v>
      </c>
      <c r="AG136" s="68">
        <f>'т.4001 выгрузка'!G132</f>
        <v>0</v>
      </c>
      <c r="AH136" s="81">
        <f>'т.4001 выгрузка'!H132</f>
        <v>0</v>
      </c>
      <c r="AI136" s="71">
        <f t="shared" si="50"/>
        <v>0</v>
      </c>
      <c r="AJ136" s="70">
        <f t="shared" si="51"/>
        <v>0</v>
      </c>
      <c r="AK136" s="70">
        <f t="shared" si="52"/>
        <v>0</v>
      </c>
      <c r="AL136" s="70">
        <f t="shared" si="53"/>
        <v>0</v>
      </c>
      <c r="AM136" s="70">
        <f t="shared" si="54"/>
        <v>0</v>
      </c>
      <c r="AN136" s="70">
        <f t="shared" si="55"/>
        <v>0</v>
      </c>
      <c r="AO136" s="133">
        <f t="shared" si="44"/>
        <v>0</v>
      </c>
      <c r="AP136" s="133">
        <f t="shared" si="45"/>
        <v>0</v>
      </c>
      <c r="AQ136" s="133">
        <f t="shared" si="46"/>
        <v>0</v>
      </c>
      <c r="AR136" s="133">
        <f t="shared" si="47"/>
        <v>0</v>
      </c>
      <c r="AS136" s="133">
        <f t="shared" si="48"/>
        <v>0</v>
      </c>
      <c r="AT136" s="133">
        <f t="shared" si="49"/>
        <v>0</v>
      </c>
    </row>
    <row r="137" spans="1:46">
      <c r="A137" s="53" t="s">
        <v>871</v>
      </c>
      <c r="B137" s="54" t="s">
        <v>660</v>
      </c>
      <c r="C137" s="56">
        <f>'т.4000 выгрузка'!C133</f>
        <v>0</v>
      </c>
      <c r="D137" s="56">
        <f>'т.4000 выгрузка'!D133</f>
        <v>0</v>
      </c>
      <c r="E137" s="56">
        <f>'т.4000 выгрузка'!E133</f>
        <v>0</v>
      </c>
      <c r="F137" s="56">
        <f>'т.4000 выгрузка'!F133</f>
        <v>0</v>
      </c>
      <c r="G137" s="56">
        <f>'т.4000 выгрузка'!G133</f>
        <v>0</v>
      </c>
      <c r="H137" s="56">
        <f>'т.4000 выгрузка'!H133</f>
        <v>0</v>
      </c>
      <c r="I137" s="56">
        <f>'т.4000 выгрузка'!I133</f>
        <v>0</v>
      </c>
      <c r="J137" s="56">
        <f>'т.4000 выгрузка'!J133</f>
        <v>0</v>
      </c>
      <c r="K137" s="56">
        <f>'т.4000 выгрузка'!K133</f>
        <v>0</v>
      </c>
      <c r="L137" s="56">
        <f>'т.4000 выгрузка'!L133</f>
        <v>0</v>
      </c>
      <c r="M137" s="56">
        <f>'т.4000 выгрузка'!M133</f>
        <v>0</v>
      </c>
      <c r="N137" s="56">
        <f>'т.4000 выгрузка'!N133</f>
        <v>0</v>
      </c>
      <c r="O137" s="56">
        <f>'т.4000 выгрузка'!O133</f>
        <v>0</v>
      </c>
      <c r="P137" s="56">
        <f>'т.4000 выгрузка'!P133</f>
        <v>0</v>
      </c>
      <c r="Q137" s="56">
        <f>'т.4000 выгрузка'!Q133</f>
        <v>0</v>
      </c>
      <c r="R137" s="56">
        <f>'т.4000 выгрузка'!R133</f>
        <v>0</v>
      </c>
      <c r="S137" s="56">
        <f>'т.4000 выгрузка'!S133</f>
        <v>0</v>
      </c>
      <c r="T137" s="56">
        <f>'т.4000 выгрузка'!T133</f>
        <v>0</v>
      </c>
      <c r="U137" s="56">
        <f>'т.4000 выгрузка'!U133</f>
        <v>0</v>
      </c>
      <c r="V137" s="56">
        <f>'т.4000 выгрузка'!V133</f>
        <v>0</v>
      </c>
      <c r="W137" s="56">
        <f>'т.4000 выгрузка'!W133</f>
        <v>0</v>
      </c>
      <c r="X137" s="56">
        <f>'т.4000 выгрузка'!X133</f>
        <v>0</v>
      </c>
      <c r="Y137" s="56">
        <f>'т.4000 выгрузка'!Y133</f>
        <v>0</v>
      </c>
      <c r="Z137" s="56">
        <f>'т.4000 выгрузка'!Z133</f>
        <v>0</v>
      </c>
      <c r="AA137" s="56">
        <f>'т.4000 выгрузка'!AA133</f>
        <v>0</v>
      </c>
      <c r="AB137" s="79">
        <f>'т.4000 выгрузка'!AB133</f>
        <v>0</v>
      </c>
      <c r="AC137" s="80">
        <f>'т.4001 выгрузка'!C133</f>
        <v>0</v>
      </c>
      <c r="AD137" s="68">
        <f>'т.4001 выгрузка'!D133</f>
        <v>0</v>
      </c>
      <c r="AE137" s="68">
        <f>'т.4001 выгрузка'!E133</f>
        <v>0</v>
      </c>
      <c r="AF137" s="68">
        <f>'т.4001 выгрузка'!F133</f>
        <v>0</v>
      </c>
      <c r="AG137" s="68">
        <f>'т.4001 выгрузка'!G133</f>
        <v>0</v>
      </c>
      <c r="AH137" s="81">
        <f>'т.4001 выгрузка'!H133</f>
        <v>0</v>
      </c>
      <c r="AI137" s="71">
        <f t="shared" si="50"/>
        <v>0</v>
      </c>
      <c r="AJ137" s="70">
        <f t="shared" si="51"/>
        <v>0</v>
      </c>
      <c r="AK137" s="70">
        <f t="shared" si="52"/>
        <v>0</v>
      </c>
      <c r="AL137" s="70">
        <f t="shared" si="53"/>
        <v>0</v>
      </c>
      <c r="AM137" s="70">
        <f t="shared" si="54"/>
        <v>0</v>
      </c>
      <c r="AN137" s="70">
        <f t="shared" si="55"/>
        <v>0</v>
      </c>
      <c r="AO137" s="133">
        <f t="shared" ref="AO137:AO155" si="73">C137-D137-F137</f>
        <v>0</v>
      </c>
      <c r="AP137" s="133">
        <f t="shared" ref="AP137:AP155" si="74">G137-H137-J137</f>
        <v>0</v>
      </c>
      <c r="AQ137" s="133">
        <f t="shared" ref="AQ137:AQ155" si="75">K137-L137-N137</f>
        <v>0</v>
      </c>
      <c r="AR137" s="133">
        <f t="shared" ref="AR137:AR155" si="76">O137-P137-R137</f>
        <v>0</v>
      </c>
      <c r="AS137" s="133">
        <f t="shared" ref="AS137:AS155" si="77">S137-T137-V137</f>
        <v>0</v>
      </c>
      <c r="AT137" s="133">
        <f t="shared" ref="AT137:AT155" si="78">W137-X137-Z137</f>
        <v>0</v>
      </c>
    </row>
    <row r="138" spans="1:46">
      <c r="A138" s="53" t="s">
        <v>870</v>
      </c>
      <c r="B138" s="54" t="s">
        <v>663</v>
      </c>
      <c r="C138" s="56">
        <f>'т.4000 выгрузка'!C134</f>
        <v>0</v>
      </c>
      <c r="D138" s="56">
        <f>'т.4000 выгрузка'!D134</f>
        <v>0</v>
      </c>
      <c r="E138" s="56">
        <f>'т.4000 выгрузка'!E134</f>
        <v>0</v>
      </c>
      <c r="F138" s="56">
        <f>'т.4000 выгрузка'!F134</f>
        <v>0</v>
      </c>
      <c r="G138" s="56">
        <f>'т.4000 выгрузка'!G134</f>
        <v>0</v>
      </c>
      <c r="H138" s="56">
        <f>'т.4000 выгрузка'!H134</f>
        <v>0</v>
      </c>
      <c r="I138" s="56">
        <f>'т.4000 выгрузка'!I134</f>
        <v>0</v>
      </c>
      <c r="J138" s="56">
        <f>'т.4000 выгрузка'!J134</f>
        <v>0</v>
      </c>
      <c r="K138" s="56">
        <f>'т.4000 выгрузка'!K134</f>
        <v>0</v>
      </c>
      <c r="L138" s="56">
        <f>'т.4000 выгрузка'!L134</f>
        <v>0</v>
      </c>
      <c r="M138" s="56">
        <f>'т.4000 выгрузка'!M134</f>
        <v>0</v>
      </c>
      <c r="N138" s="56">
        <f>'т.4000 выгрузка'!N134</f>
        <v>0</v>
      </c>
      <c r="O138" s="56">
        <f>'т.4000 выгрузка'!O134</f>
        <v>0</v>
      </c>
      <c r="P138" s="56">
        <f>'т.4000 выгрузка'!P134</f>
        <v>0</v>
      </c>
      <c r="Q138" s="56">
        <f>'т.4000 выгрузка'!Q134</f>
        <v>0</v>
      </c>
      <c r="R138" s="56">
        <f>'т.4000 выгрузка'!R134</f>
        <v>0</v>
      </c>
      <c r="S138" s="56">
        <f>'т.4000 выгрузка'!S134</f>
        <v>0</v>
      </c>
      <c r="T138" s="56">
        <f>'т.4000 выгрузка'!T134</f>
        <v>0</v>
      </c>
      <c r="U138" s="56">
        <f>'т.4000 выгрузка'!U134</f>
        <v>0</v>
      </c>
      <c r="V138" s="56">
        <f>'т.4000 выгрузка'!V134</f>
        <v>0</v>
      </c>
      <c r="W138" s="56">
        <f>'т.4000 выгрузка'!W134</f>
        <v>0</v>
      </c>
      <c r="X138" s="56">
        <f>'т.4000 выгрузка'!X134</f>
        <v>0</v>
      </c>
      <c r="Y138" s="56">
        <f>'т.4000 выгрузка'!Y134</f>
        <v>0</v>
      </c>
      <c r="Z138" s="56">
        <f>'т.4000 выгрузка'!Z134</f>
        <v>0</v>
      </c>
      <c r="AA138" s="56">
        <f>'т.4000 выгрузка'!AA134</f>
        <v>0</v>
      </c>
      <c r="AB138" s="79">
        <f>'т.4000 выгрузка'!AB134</f>
        <v>0</v>
      </c>
      <c r="AC138" s="80">
        <f>'т.4001 выгрузка'!C134</f>
        <v>0</v>
      </c>
      <c r="AD138" s="68">
        <f>'т.4001 выгрузка'!D134</f>
        <v>0</v>
      </c>
      <c r="AE138" s="68">
        <f>'т.4001 выгрузка'!E134</f>
        <v>0</v>
      </c>
      <c r="AF138" s="68">
        <f>'т.4001 выгрузка'!F134</f>
        <v>0</v>
      </c>
      <c r="AG138" s="68">
        <f>'т.4001 выгрузка'!G134</f>
        <v>0</v>
      </c>
      <c r="AH138" s="81">
        <f>'т.4001 выгрузка'!H134</f>
        <v>0</v>
      </c>
      <c r="AI138" s="71">
        <f t="shared" si="50"/>
        <v>0</v>
      </c>
      <c r="AJ138" s="70">
        <f t="shared" si="51"/>
        <v>0</v>
      </c>
      <c r="AK138" s="70">
        <f t="shared" si="52"/>
        <v>0</v>
      </c>
      <c r="AL138" s="70">
        <f t="shared" si="53"/>
        <v>0</v>
      </c>
      <c r="AM138" s="70">
        <f t="shared" si="54"/>
        <v>0</v>
      </c>
      <c r="AN138" s="70">
        <f t="shared" si="55"/>
        <v>0</v>
      </c>
      <c r="AO138" s="133">
        <f t="shared" si="73"/>
        <v>0</v>
      </c>
      <c r="AP138" s="133">
        <f t="shared" si="74"/>
        <v>0</v>
      </c>
      <c r="AQ138" s="133">
        <f t="shared" si="75"/>
        <v>0</v>
      </c>
      <c r="AR138" s="133">
        <f t="shared" si="76"/>
        <v>0</v>
      </c>
      <c r="AS138" s="133">
        <f t="shared" si="77"/>
        <v>0</v>
      </c>
      <c r="AT138" s="133">
        <f t="shared" si="78"/>
        <v>0</v>
      </c>
    </row>
    <row r="139" spans="1:46">
      <c r="A139" s="53" t="s">
        <v>869</v>
      </c>
      <c r="B139" s="54" t="s">
        <v>666</v>
      </c>
      <c r="C139" s="56">
        <f>'т.4000 выгрузка'!C135</f>
        <v>0</v>
      </c>
      <c r="D139" s="56">
        <f>'т.4000 выгрузка'!D135</f>
        <v>0</v>
      </c>
      <c r="E139" s="56">
        <f>'т.4000 выгрузка'!E135</f>
        <v>0</v>
      </c>
      <c r="F139" s="56">
        <f>'т.4000 выгрузка'!F135</f>
        <v>0</v>
      </c>
      <c r="G139" s="56">
        <f>'т.4000 выгрузка'!G135</f>
        <v>0</v>
      </c>
      <c r="H139" s="56">
        <f>'т.4000 выгрузка'!H135</f>
        <v>0</v>
      </c>
      <c r="I139" s="56">
        <f>'т.4000 выгрузка'!I135</f>
        <v>0</v>
      </c>
      <c r="J139" s="56">
        <f>'т.4000 выгрузка'!J135</f>
        <v>0</v>
      </c>
      <c r="K139" s="56">
        <f>'т.4000 выгрузка'!K135</f>
        <v>0</v>
      </c>
      <c r="L139" s="56">
        <f>'т.4000 выгрузка'!L135</f>
        <v>0</v>
      </c>
      <c r="M139" s="56">
        <f>'т.4000 выгрузка'!M135</f>
        <v>0</v>
      </c>
      <c r="N139" s="56">
        <f>'т.4000 выгрузка'!N135</f>
        <v>0</v>
      </c>
      <c r="O139" s="56">
        <f>'т.4000 выгрузка'!O135</f>
        <v>0</v>
      </c>
      <c r="P139" s="56">
        <f>'т.4000 выгрузка'!P135</f>
        <v>0</v>
      </c>
      <c r="Q139" s="56">
        <f>'т.4000 выгрузка'!Q135</f>
        <v>0</v>
      </c>
      <c r="R139" s="56">
        <f>'т.4000 выгрузка'!R135</f>
        <v>0</v>
      </c>
      <c r="S139" s="56">
        <f>'т.4000 выгрузка'!S135</f>
        <v>0</v>
      </c>
      <c r="T139" s="56">
        <f>'т.4000 выгрузка'!T135</f>
        <v>0</v>
      </c>
      <c r="U139" s="56">
        <f>'т.4000 выгрузка'!U135</f>
        <v>0</v>
      </c>
      <c r="V139" s="56">
        <f>'т.4000 выгрузка'!V135</f>
        <v>0</v>
      </c>
      <c r="W139" s="56">
        <f>'т.4000 выгрузка'!W135</f>
        <v>0</v>
      </c>
      <c r="X139" s="56">
        <f>'т.4000 выгрузка'!X135</f>
        <v>0</v>
      </c>
      <c r="Y139" s="56">
        <f>'т.4000 выгрузка'!Y135</f>
        <v>0</v>
      </c>
      <c r="Z139" s="56">
        <f>'т.4000 выгрузка'!Z135</f>
        <v>0</v>
      </c>
      <c r="AA139" s="56">
        <f>'т.4000 выгрузка'!AA135</f>
        <v>0</v>
      </c>
      <c r="AB139" s="79">
        <f>'т.4000 выгрузка'!AB135</f>
        <v>0</v>
      </c>
      <c r="AC139" s="80">
        <f>'т.4001 выгрузка'!C135</f>
        <v>0</v>
      </c>
      <c r="AD139" s="68">
        <f>'т.4001 выгрузка'!D135</f>
        <v>0</v>
      </c>
      <c r="AE139" s="68">
        <f>'т.4001 выгрузка'!E135</f>
        <v>0</v>
      </c>
      <c r="AF139" s="68">
        <f>'т.4001 выгрузка'!F135</f>
        <v>0</v>
      </c>
      <c r="AG139" s="68">
        <f>'т.4001 выгрузка'!G135</f>
        <v>0</v>
      </c>
      <c r="AH139" s="81">
        <f>'т.4001 выгрузка'!H135</f>
        <v>0</v>
      </c>
      <c r="AI139" s="71">
        <f t="shared" si="50"/>
        <v>0</v>
      </c>
      <c r="AJ139" s="70">
        <f t="shared" si="51"/>
        <v>0</v>
      </c>
      <c r="AK139" s="70">
        <f t="shared" si="52"/>
        <v>0</v>
      </c>
      <c r="AL139" s="70">
        <f t="shared" si="53"/>
        <v>0</v>
      </c>
      <c r="AM139" s="70">
        <f t="shared" si="54"/>
        <v>0</v>
      </c>
      <c r="AN139" s="70">
        <f t="shared" si="55"/>
        <v>0</v>
      </c>
      <c r="AO139" s="133">
        <f t="shared" si="73"/>
        <v>0</v>
      </c>
      <c r="AP139" s="133">
        <f t="shared" si="74"/>
        <v>0</v>
      </c>
      <c r="AQ139" s="133">
        <f t="shared" si="75"/>
        <v>0</v>
      </c>
      <c r="AR139" s="133">
        <f t="shared" si="76"/>
        <v>0</v>
      </c>
      <c r="AS139" s="133">
        <f t="shared" si="77"/>
        <v>0</v>
      </c>
      <c r="AT139" s="133">
        <f t="shared" si="78"/>
        <v>0</v>
      </c>
    </row>
    <row r="140" spans="1:46">
      <c r="A140" s="53" t="s">
        <v>868</v>
      </c>
      <c r="B140" s="54" t="s">
        <v>867</v>
      </c>
      <c r="C140" s="56">
        <f>'т.4000 выгрузка'!C136</f>
        <v>0</v>
      </c>
      <c r="D140" s="56">
        <f>'т.4000 выгрузка'!D136</f>
        <v>0</v>
      </c>
      <c r="E140" s="56">
        <f>'т.4000 выгрузка'!E136</f>
        <v>0</v>
      </c>
      <c r="F140" s="56">
        <f>'т.4000 выгрузка'!F136</f>
        <v>0</v>
      </c>
      <c r="G140" s="56">
        <f>'т.4000 выгрузка'!G136</f>
        <v>0</v>
      </c>
      <c r="H140" s="56">
        <f>'т.4000 выгрузка'!H136</f>
        <v>0</v>
      </c>
      <c r="I140" s="56">
        <f>'т.4000 выгрузка'!I136</f>
        <v>0</v>
      </c>
      <c r="J140" s="56">
        <f>'т.4000 выгрузка'!J136</f>
        <v>0</v>
      </c>
      <c r="K140" s="56">
        <f>'т.4000 выгрузка'!K136</f>
        <v>0</v>
      </c>
      <c r="L140" s="56">
        <f>'т.4000 выгрузка'!L136</f>
        <v>0</v>
      </c>
      <c r="M140" s="56">
        <f>'т.4000 выгрузка'!M136</f>
        <v>0</v>
      </c>
      <c r="N140" s="56">
        <f>'т.4000 выгрузка'!N136</f>
        <v>0</v>
      </c>
      <c r="O140" s="56">
        <f>'т.4000 выгрузка'!O136</f>
        <v>0</v>
      </c>
      <c r="P140" s="56">
        <f>'т.4000 выгрузка'!P136</f>
        <v>0</v>
      </c>
      <c r="Q140" s="56">
        <f>'т.4000 выгрузка'!Q136</f>
        <v>0</v>
      </c>
      <c r="R140" s="56">
        <f>'т.4000 выгрузка'!R136</f>
        <v>0</v>
      </c>
      <c r="S140" s="56">
        <f>'т.4000 выгрузка'!S136</f>
        <v>0</v>
      </c>
      <c r="T140" s="56">
        <f>'т.4000 выгрузка'!T136</f>
        <v>0</v>
      </c>
      <c r="U140" s="56">
        <f>'т.4000 выгрузка'!U136</f>
        <v>0</v>
      </c>
      <c r="V140" s="56">
        <f>'т.4000 выгрузка'!V136</f>
        <v>0</v>
      </c>
      <c r="W140" s="56">
        <f>'т.4000 выгрузка'!W136</f>
        <v>0</v>
      </c>
      <c r="X140" s="56">
        <f>'т.4000 выгрузка'!X136</f>
        <v>0</v>
      </c>
      <c r="Y140" s="56">
        <f>'т.4000 выгрузка'!Y136</f>
        <v>0</v>
      </c>
      <c r="Z140" s="56">
        <f>'т.4000 выгрузка'!Z136</f>
        <v>0</v>
      </c>
      <c r="AA140" s="56">
        <f>'т.4000 выгрузка'!AA136</f>
        <v>0</v>
      </c>
      <c r="AB140" s="79">
        <f>'т.4000 выгрузка'!AB136</f>
        <v>0</v>
      </c>
      <c r="AC140" s="80">
        <f>'т.4001 выгрузка'!C136</f>
        <v>0</v>
      </c>
      <c r="AD140" s="68">
        <f>'т.4001 выгрузка'!D136</f>
        <v>0</v>
      </c>
      <c r="AE140" s="68">
        <f>'т.4001 выгрузка'!E136</f>
        <v>0</v>
      </c>
      <c r="AF140" s="68">
        <f>'т.4001 выгрузка'!F136</f>
        <v>0</v>
      </c>
      <c r="AG140" s="68">
        <f>'т.4001 выгрузка'!G136</f>
        <v>0</v>
      </c>
      <c r="AH140" s="81">
        <f>'т.4001 выгрузка'!H136</f>
        <v>0</v>
      </c>
      <c r="AI140" s="71">
        <f t="shared" si="50"/>
        <v>0</v>
      </c>
      <c r="AJ140" s="70">
        <f t="shared" si="51"/>
        <v>0</v>
      </c>
      <c r="AK140" s="70">
        <f t="shared" si="52"/>
        <v>0</v>
      </c>
      <c r="AL140" s="70">
        <f t="shared" si="53"/>
        <v>0</v>
      </c>
      <c r="AM140" s="70">
        <f t="shared" si="54"/>
        <v>0</v>
      </c>
      <c r="AN140" s="70">
        <f t="shared" si="55"/>
        <v>0</v>
      </c>
      <c r="AO140" s="133">
        <f t="shared" si="73"/>
        <v>0</v>
      </c>
      <c r="AP140" s="133">
        <f t="shared" si="74"/>
        <v>0</v>
      </c>
      <c r="AQ140" s="133">
        <f t="shared" si="75"/>
        <v>0</v>
      </c>
      <c r="AR140" s="133">
        <f t="shared" si="76"/>
        <v>0</v>
      </c>
      <c r="AS140" s="133">
        <f t="shared" si="77"/>
        <v>0</v>
      </c>
      <c r="AT140" s="133">
        <f t="shared" si="78"/>
        <v>0</v>
      </c>
    </row>
    <row r="141" spans="1:46">
      <c r="A141" s="53" t="s">
        <v>866</v>
      </c>
      <c r="B141" s="54" t="s">
        <v>669</v>
      </c>
      <c r="C141" s="56">
        <f>'т.4000 выгрузка'!C137</f>
        <v>0</v>
      </c>
      <c r="D141" s="56">
        <f>'т.4000 выгрузка'!D137</f>
        <v>0</v>
      </c>
      <c r="E141" s="56">
        <f>'т.4000 выгрузка'!E137</f>
        <v>0</v>
      </c>
      <c r="F141" s="56">
        <f>'т.4000 выгрузка'!F137</f>
        <v>0</v>
      </c>
      <c r="G141" s="56">
        <f>'т.4000 выгрузка'!G137</f>
        <v>0</v>
      </c>
      <c r="H141" s="56">
        <f>'т.4000 выгрузка'!H137</f>
        <v>0</v>
      </c>
      <c r="I141" s="56">
        <f>'т.4000 выгрузка'!I137</f>
        <v>0</v>
      </c>
      <c r="J141" s="56">
        <f>'т.4000 выгрузка'!J137</f>
        <v>0</v>
      </c>
      <c r="K141" s="56">
        <f>'т.4000 выгрузка'!K137</f>
        <v>0</v>
      </c>
      <c r="L141" s="56">
        <f>'т.4000 выгрузка'!L137</f>
        <v>0</v>
      </c>
      <c r="M141" s="56">
        <f>'т.4000 выгрузка'!M137</f>
        <v>0</v>
      </c>
      <c r="N141" s="56">
        <f>'т.4000 выгрузка'!N137</f>
        <v>0</v>
      </c>
      <c r="O141" s="56">
        <f>'т.4000 выгрузка'!O137</f>
        <v>0</v>
      </c>
      <c r="P141" s="56">
        <f>'т.4000 выгрузка'!P137</f>
        <v>0</v>
      </c>
      <c r="Q141" s="56">
        <f>'т.4000 выгрузка'!Q137</f>
        <v>0</v>
      </c>
      <c r="R141" s="56">
        <f>'т.4000 выгрузка'!R137</f>
        <v>0</v>
      </c>
      <c r="S141" s="56">
        <f>'т.4000 выгрузка'!S137</f>
        <v>0</v>
      </c>
      <c r="T141" s="56">
        <f>'т.4000 выгрузка'!T137</f>
        <v>0</v>
      </c>
      <c r="U141" s="56">
        <f>'т.4000 выгрузка'!U137</f>
        <v>0</v>
      </c>
      <c r="V141" s="56">
        <f>'т.4000 выгрузка'!V137</f>
        <v>0</v>
      </c>
      <c r="W141" s="56">
        <f>'т.4000 выгрузка'!W137</f>
        <v>0</v>
      </c>
      <c r="X141" s="56">
        <f>'т.4000 выгрузка'!X137</f>
        <v>0</v>
      </c>
      <c r="Y141" s="56">
        <f>'т.4000 выгрузка'!Y137</f>
        <v>0</v>
      </c>
      <c r="Z141" s="56">
        <f>'т.4000 выгрузка'!Z137</f>
        <v>0</v>
      </c>
      <c r="AA141" s="56">
        <f>'т.4000 выгрузка'!AA137</f>
        <v>0</v>
      </c>
      <c r="AB141" s="79">
        <f>'т.4000 выгрузка'!AB137</f>
        <v>0</v>
      </c>
      <c r="AC141" s="80">
        <f>'т.4001 выгрузка'!C137</f>
        <v>0</v>
      </c>
      <c r="AD141" s="68">
        <f>'т.4001 выгрузка'!D137</f>
        <v>0</v>
      </c>
      <c r="AE141" s="68">
        <f>'т.4001 выгрузка'!E137</f>
        <v>0</v>
      </c>
      <c r="AF141" s="68">
        <f>'т.4001 выгрузка'!F137</f>
        <v>0</v>
      </c>
      <c r="AG141" s="68">
        <f>'т.4001 выгрузка'!G137</f>
        <v>0</v>
      </c>
      <c r="AH141" s="81">
        <f>'т.4001 выгрузка'!H137</f>
        <v>0</v>
      </c>
      <c r="AI141" s="71">
        <f t="shared" si="50"/>
        <v>0</v>
      </c>
      <c r="AJ141" s="70">
        <f t="shared" si="51"/>
        <v>0</v>
      </c>
      <c r="AK141" s="70">
        <f t="shared" si="52"/>
        <v>0</v>
      </c>
      <c r="AL141" s="70">
        <f t="shared" si="53"/>
        <v>0</v>
      </c>
      <c r="AM141" s="70">
        <f t="shared" si="54"/>
        <v>0</v>
      </c>
      <c r="AN141" s="70">
        <f t="shared" si="55"/>
        <v>0</v>
      </c>
      <c r="AO141" s="133">
        <f t="shared" si="73"/>
        <v>0</v>
      </c>
      <c r="AP141" s="133">
        <f t="shared" si="74"/>
        <v>0</v>
      </c>
      <c r="AQ141" s="133">
        <f t="shared" si="75"/>
        <v>0</v>
      </c>
      <c r="AR141" s="133">
        <f t="shared" si="76"/>
        <v>0</v>
      </c>
      <c r="AS141" s="133">
        <f t="shared" si="77"/>
        <v>0</v>
      </c>
      <c r="AT141" s="133">
        <f t="shared" si="78"/>
        <v>0</v>
      </c>
    </row>
    <row r="142" spans="1:46">
      <c r="A142" s="53" t="s">
        <v>865</v>
      </c>
      <c r="B142" s="54" t="s">
        <v>864</v>
      </c>
      <c r="C142" s="56">
        <f>'т.4000 выгрузка'!C138</f>
        <v>0</v>
      </c>
      <c r="D142" s="56">
        <f>'т.4000 выгрузка'!D138</f>
        <v>0</v>
      </c>
      <c r="E142" s="56">
        <f>'т.4000 выгрузка'!E138</f>
        <v>0</v>
      </c>
      <c r="F142" s="56">
        <f>'т.4000 выгрузка'!F138</f>
        <v>0</v>
      </c>
      <c r="G142" s="56">
        <f>'т.4000 выгрузка'!G138</f>
        <v>0</v>
      </c>
      <c r="H142" s="56">
        <f>'т.4000 выгрузка'!H138</f>
        <v>0</v>
      </c>
      <c r="I142" s="56">
        <f>'т.4000 выгрузка'!I138</f>
        <v>0</v>
      </c>
      <c r="J142" s="56">
        <f>'т.4000 выгрузка'!J138</f>
        <v>0</v>
      </c>
      <c r="K142" s="56">
        <f>'т.4000 выгрузка'!K138</f>
        <v>0</v>
      </c>
      <c r="L142" s="56">
        <f>'т.4000 выгрузка'!L138</f>
        <v>0</v>
      </c>
      <c r="M142" s="56">
        <f>'т.4000 выгрузка'!M138</f>
        <v>0</v>
      </c>
      <c r="N142" s="56">
        <f>'т.4000 выгрузка'!N138</f>
        <v>0</v>
      </c>
      <c r="O142" s="56">
        <f>'т.4000 выгрузка'!O138</f>
        <v>0</v>
      </c>
      <c r="P142" s="56">
        <f>'т.4000 выгрузка'!P138</f>
        <v>0</v>
      </c>
      <c r="Q142" s="56">
        <f>'т.4000 выгрузка'!Q138</f>
        <v>0</v>
      </c>
      <c r="R142" s="56">
        <f>'т.4000 выгрузка'!R138</f>
        <v>0</v>
      </c>
      <c r="S142" s="56">
        <f>'т.4000 выгрузка'!S138</f>
        <v>0</v>
      </c>
      <c r="T142" s="56">
        <f>'т.4000 выгрузка'!T138</f>
        <v>0</v>
      </c>
      <c r="U142" s="56">
        <f>'т.4000 выгрузка'!U138</f>
        <v>0</v>
      </c>
      <c r="V142" s="56">
        <f>'т.4000 выгрузка'!V138</f>
        <v>0</v>
      </c>
      <c r="W142" s="56">
        <f>'т.4000 выгрузка'!W138</f>
        <v>0</v>
      </c>
      <c r="X142" s="56">
        <f>'т.4000 выгрузка'!X138</f>
        <v>0</v>
      </c>
      <c r="Y142" s="56">
        <f>'т.4000 выгрузка'!Y138</f>
        <v>0</v>
      </c>
      <c r="Z142" s="56">
        <f>'т.4000 выгрузка'!Z138</f>
        <v>0</v>
      </c>
      <c r="AA142" s="56">
        <f>'т.4000 выгрузка'!AA138</f>
        <v>0</v>
      </c>
      <c r="AB142" s="79">
        <f>'т.4000 выгрузка'!AB138</f>
        <v>0</v>
      </c>
      <c r="AC142" s="80">
        <f>'т.4001 выгрузка'!C138</f>
        <v>0</v>
      </c>
      <c r="AD142" s="68">
        <f>'т.4001 выгрузка'!D138</f>
        <v>0</v>
      </c>
      <c r="AE142" s="68">
        <f>'т.4001 выгрузка'!E138</f>
        <v>0</v>
      </c>
      <c r="AF142" s="68">
        <f>'т.4001 выгрузка'!F138</f>
        <v>0</v>
      </c>
      <c r="AG142" s="68">
        <f>'т.4001 выгрузка'!G138</f>
        <v>0</v>
      </c>
      <c r="AH142" s="81">
        <f>'т.4001 выгрузка'!H138</f>
        <v>0</v>
      </c>
      <c r="AI142" s="71">
        <f t="shared" si="50"/>
        <v>0</v>
      </c>
      <c r="AJ142" s="70">
        <f t="shared" si="51"/>
        <v>0</v>
      </c>
      <c r="AK142" s="70">
        <f t="shared" si="52"/>
        <v>0</v>
      </c>
      <c r="AL142" s="70">
        <f t="shared" si="53"/>
        <v>0</v>
      </c>
      <c r="AM142" s="70">
        <f t="shared" si="54"/>
        <v>0</v>
      </c>
      <c r="AN142" s="70">
        <f t="shared" si="55"/>
        <v>0</v>
      </c>
      <c r="AO142" s="133">
        <f t="shared" si="73"/>
        <v>0</v>
      </c>
      <c r="AP142" s="133">
        <f t="shared" si="74"/>
        <v>0</v>
      </c>
      <c r="AQ142" s="133">
        <f t="shared" si="75"/>
        <v>0</v>
      </c>
      <c r="AR142" s="133">
        <f t="shared" si="76"/>
        <v>0</v>
      </c>
      <c r="AS142" s="133">
        <f t="shared" si="77"/>
        <v>0</v>
      </c>
      <c r="AT142" s="133">
        <f t="shared" si="78"/>
        <v>0</v>
      </c>
    </row>
    <row r="143" spans="1:46">
      <c r="A143" s="53" t="s">
        <v>863</v>
      </c>
      <c r="B143" s="54" t="s">
        <v>862</v>
      </c>
      <c r="C143" s="56">
        <f>'т.4000 выгрузка'!C139</f>
        <v>0</v>
      </c>
      <c r="D143" s="56">
        <f>'т.4000 выгрузка'!D139</f>
        <v>0</v>
      </c>
      <c r="E143" s="56">
        <f>'т.4000 выгрузка'!E139</f>
        <v>0</v>
      </c>
      <c r="F143" s="56">
        <f>'т.4000 выгрузка'!F139</f>
        <v>0</v>
      </c>
      <c r="G143" s="56">
        <f>'т.4000 выгрузка'!G139</f>
        <v>0</v>
      </c>
      <c r="H143" s="56">
        <f>'т.4000 выгрузка'!H139</f>
        <v>0</v>
      </c>
      <c r="I143" s="56">
        <f>'т.4000 выгрузка'!I139</f>
        <v>0</v>
      </c>
      <c r="J143" s="56">
        <f>'т.4000 выгрузка'!J139</f>
        <v>0</v>
      </c>
      <c r="K143" s="56">
        <f>'т.4000 выгрузка'!K139</f>
        <v>0</v>
      </c>
      <c r="L143" s="56">
        <f>'т.4000 выгрузка'!L139</f>
        <v>0</v>
      </c>
      <c r="M143" s="56">
        <f>'т.4000 выгрузка'!M139</f>
        <v>0</v>
      </c>
      <c r="N143" s="56">
        <f>'т.4000 выгрузка'!N139</f>
        <v>0</v>
      </c>
      <c r="O143" s="56">
        <f>'т.4000 выгрузка'!O139</f>
        <v>0</v>
      </c>
      <c r="P143" s="56">
        <f>'т.4000 выгрузка'!P139</f>
        <v>0</v>
      </c>
      <c r="Q143" s="56">
        <f>'т.4000 выгрузка'!Q139</f>
        <v>0</v>
      </c>
      <c r="R143" s="56">
        <f>'т.4000 выгрузка'!R139</f>
        <v>0</v>
      </c>
      <c r="S143" s="56">
        <f>'т.4000 выгрузка'!S139</f>
        <v>0</v>
      </c>
      <c r="T143" s="56">
        <f>'т.4000 выгрузка'!T139</f>
        <v>0</v>
      </c>
      <c r="U143" s="56">
        <f>'т.4000 выгрузка'!U139</f>
        <v>0</v>
      </c>
      <c r="V143" s="56">
        <f>'т.4000 выгрузка'!V139</f>
        <v>0</v>
      </c>
      <c r="W143" s="56">
        <f>'т.4000 выгрузка'!W139</f>
        <v>0</v>
      </c>
      <c r="X143" s="56">
        <f>'т.4000 выгрузка'!X139</f>
        <v>0</v>
      </c>
      <c r="Y143" s="56">
        <f>'т.4000 выгрузка'!Y139</f>
        <v>0</v>
      </c>
      <c r="Z143" s="56">
        <f>'т.4000 выгрузка'!Z139</f>
        <v>0</v>
      </c>
      <c r="AA143" s="56">
        <f>'т.4000 выгрузка'!AA139</f>
        <v>0</v>
      </c>
      <c r="AB143" s="79">
        <f>'т.4000 выгрузка'!AB139</f>
        <v>0</v>
      </c>
      <c r="AC143" s="80">
        <f>'т.4001 выгрузка'!C139</f>
        <v>0</v>
      </c>
      <c r="AD143" s="68">
        <f>'т.4001 выгрузка'!D139</f>
        <v>0</v>
      </c>
      <c r="AE143" s="68">
        <f>'т.4001 выгрузка'!E139</f>
        <v>0</v>
      </c>
      <c r="AF143" s="68">
        <f>'т.4001 выгрузка'!F139</f>
        <v>0</v>
      </c>
      <c r="AG143" s="68">
        <f>'т.4001 выгрузка'!G139</f>
        <v>0</v>
      </c>
      <c r="AH143" s="81">
        <f>'т.4001 выгрузка'!H139</f>
        <v>0</v>
      </c>
      <c r="AI143" s="71">
        <f t="shared" ref="AI143:AI151" si="79">C143-D143-F143-AC143</f>
        <v>0</v>
      </c>
      <c r="AJ143" s="70">
        <f t="shared" ref="AJ143:AJ151" si="80">G143-H143-J143-AD143</f>
        <v>0</v>
      </c>
      <c r="AK143" s="70">
        <f t="shared" ref="AK143:AK151" si="81">K143-L143-N143-AE143</f>
        <v>0</v>
      </c>
      <c r="AL143" s="70">
        <f t="shared" ref="AL143:AL151" si="82">O143-P143-R143-AF143</f>
        <v>0</v>
      </c>
      <c r="AM143" s="70">
        <f t="shared" ref="AM143:AM151" si="83">S143-T143-V143-AG143</f>
        <v>0</v>
      </c>
      <c r="AN143" s="70">
        <f t="shared" ref="AN143:AN151" si="84">W143-X143-Z143-AH143</f>
        <v>0</v>
      </c>
      <c r="AO143" s="133">
        <f t="shared" si="73"/>
        <v>0</v>
      </c>
      <c r="AP143" s="133">
        <f t="shared" si="74"/>
        <v>0</v>
      </c>
      <c r="AQ143" s="133">
        <f t="shared" si="75"/>
        <v>0</v>
      </c>
      <c r="AR143" s="133">
        <f t="shared" si="76"/>
        <v>0</v>
      </c>
      <c r="AS143" s="133">
        <f t="shared" si="77"/>
        <v>0</v>
      </c>
      <c r="AT143" s="133">
        <f t="shared" si="78"/>
        <v>0</v>
      </c>
    </row>
    <row r="144" spans="1:46">
      <c r="A144" s="53" t="s">
        <v>861</v>
      </c>
      <c r="B144" s="54" t="s">
        <v>672</v>
      </c>
      <c r="C144" s="56">
        <f>'т.4000 выгрузка'!C140</f>
        <v>0</v>
      </c>
      <c r="D144" s="56">
        <f>'т.4000 выгрузка'!D140</f>
        <v>0</v>
      </c>
      <c r="E144" s="56">
        <f>'т.4000 выгрузка'!E140</f>
        <v>0</v>
      </c>
      <c r="F144" s="56">
        <f>'т.4000 выгрузка'!F140</f>
        <v>0</v>
      </c>
      <c r="G144" s="56">
        <f>'т.4000 выгрузка'!G140</f>
        <v>0</v>
      </c>
      <c r="H144" s="56">
        <f>'т.4000 выгрузка'!H140</f>
        <v>0</v>
      </c>
      <c r="I144" s="56">
        <f>'т.4000 выгрузка'!I140</f>
        <v>0</v>
      </c>
      <c r="J144" s="56">
        <f>'т.4000 выгрузка'!J140</f>
        <v>0</v>
      </c>
      <c r="K144" s="56">
        <f>'т.4000 выгрузка'!K140</f>
        <v>0</v>
      </c>
      <c r="L144" s="56">
        <f>'т.4000 выгрузка'!L140</f>
        <v>0</v>
      </c>
      <c r="M144" s="56">
        <f>'т.4000 выгрузка'!M140</f>
        <v>0</v>
      </c>
      <c r="N144" s="56">
        <f>'т.4000 выгрузка'!N140</f>
        <v>0</v>
      </c>
      <c r="O144" s="56">
        <f>'т.4000 выгрузка'!O140</f>
        <v>0</v>
      </c>
      <c r="P144" s="56">
        <f>'т.4000 выгрузка'!P140</f>
        <v>0</v>
      </c>
      <c r="Q144" s="56">
        <f>'т.4000 выгрузка'!Q140</f>
        <v>0</v>
      </c>
      <c r="R144" s="56">
        <f>'т.4000 выгрузка'!R140</f>
        <v>0</v>
      </c>
      <c r="S144" s="56">
        <f>'т.4000 выгрузка'!S140</f>
        <v>0</v>
      </c>
      <c r="T144" s="56">
        <f>'т.4000 выгрузка'!T140</f>
        <v>0</v>
      </c>
      <c r="U144" s="56">
        <f>'т.4000 выгрузка'!U140</f>
        <v>0</v>
      </c>
      <c r="V144" s="56">
        <f>'т.4000 выгрузка'!V140</f>
        <v>0</v>
      </c>
      <c r="W144" s="56">
        <f>'т.4000 выгрузка'!W140</f>
        <v>0</v>
      </c>
      <c r="X144" s="56">
        <f>'т.4000 выгрузка'!X140</f>
        <v>0</v>
      </c>
      <c r="Y144" s="56">
        <f>'т.4000 выгрузка'!Y140</f>
        <v>0</v>
      </c>
      <c r="Z144" s="56">
        <f>'т.4000 выгрузка'!Z140</f>
        <v>0</v>
      </c>
      <c r="AA144" s="56">
        <f>'т.4000 выгрузка'!AA140</f>
        <v>0</v>
      </c>
      <c r="AB144" s="79">
        <f>'т.4000 выгрузка'!AB140</f>
        <v>0</v>
      </c>
      <c r="AC144" s="80">
        <f>'т.4001 выгрузка'!C140</f>
        <v>0</v>
      </c>
      <c r="AD144" s="68">
        <f>'т.4001 выгрузка'!D140</f>
        <v>0</v>
      </c>
      <c r="AE144" s="68">
        <f>'т.4001 выгрузка'!E140</f>
        <v>0</v>
      </c>
      <c r="AF144" s="68">
        <f>'т.4001 выгрузка'!F140</f>
        <v>0</v>
      </c>
      <c r="AG144" s="68">
        <f>'т.4001 выгрузка'!G140</f>
        <v>0</v>
      </c>
      <c r="AH144" s="81">
        <f>'т.4001 выгрузка'!H140</f>
        <v>0</v>
      </c>
      <c r="AI144" s="71">
        <f t="shared" si="79"/>
        <v>0</v>
      </c>
      <c r="AJ144" s="70">
        <f t="shared" si="80"/>
        <v>0</v>
      </c>
      <c r="AK144" s="70">
        <f t="shared" si="81"/>
        <v>0</v>
      </c>
      <c r="AL144" s="70">
        <f t="shared" si="82"/>
        <v>0</v>
      </c>
      <c r="AM144" s="70">
        <f t="shared" si="83"/>
        <v>0</v>
      </c>
      <c r="AN144" s="70">
        <f t="shared" si="84"/>
        <v>0</v>
      </c>
      <c r="AO144" s="133">
        <f t="shared" si="73"/>
        <v>0</v>
      </c>
      <c r="AP144" s="133">
        <f t="shared" si="74"/>
        <v>0</v>
      </c>
      <c r="AQ144" s="133">
        <f t="shared" si="75"/>
        <v>0</v>
      </c>
      <c r="AR144" s="133">
        <f t="shared" si="76"/>
        <v>0</v>
      </c>
      <c r="AS144" s="133">
        <f t="shared" si="77"/>
        <v>0</v>
      </c>
      <c r="AT144" s="133">
        <f t="shared" si="78"/>
        <v>0</v>
      </c>
    </row>
    <row r="145" spans="1:46">
      <c r="A145" s="53" t="s">
        <v>860</v>
      </c>
      <c r="B145" s="54" t="s">
        <v>859</v>
      </c>
      <c r="C145" s="56">
        <f>'т.4000 выгрузка'!C141</f>
        <v>0</v>
      </c>
      <c r="D145" s="56">
        <f>'т.4000 выгрузка'!D141</f>
        <v>0</v>
      </c>
      <c r="E145" s="56">
        <f>'т.4000 выгрузка'!E141</f>
        <v>0</v>
      </c>
      <c r="F145" s="56">
        <f>'т.4000 выгрузка'!F141</f>
        <v>0</v>
      </c>
      <c r="G145" s="56">
        <f>'т.4000 выгрузка'!G141</f>
        <v>0</v>
      </c>
      <c r="H145" s="56">
        <f>'т.4000 выгрузка'!H141</f>
        <v>0</v>
      </c>
      <c r="I145" s="56">
        <f>'т.4000 выгрузка'!I141</f>
        <v>0</v>
      </c>
      <c r="J145" s="56">
        <f>'т.4000 выгрузка'!J141</f>
        <v>0</v>
      </c>
      <c r="K145" s="56">
        <f>'т.4000 выгрузка'!K141</f>
        <v>0</v>
      </c>
      <c r="L145" s="56">
        <f>'т.4000 выгрузка'!L141</f>
        <v>0</v>
      </c>
      <c r="M145" s="56">
        <f>'т.4000 выгрузка'!M141</f>
        <v>0</v>
      </c>
      <c r="N145" s="56">
        <f>'т.4000 выгрузка'!N141</f>
        <v>0</v>
      </c>
      <c r="O145" s="56">
        <f>'т.4000 выгрузка'!O141</f>
        <v>0</v>
      </c>
      <c r="P145" s="56">
        <f>'т.4000 выгрузка'!P141</f>
        <v>0</v>
      </c>
      <c r="Q145" s="56">
        <f>'т.4000 выгрузка'!Q141</f>
        <v>0</v>
      </c>
      <c r="R145" s="56">
        <f>'т.4000 выгрузка'!R141</f>
        <v>0</v>
      </c>
      <c r="S145" s="56">
        <f>'т.4000 выгрузка'!S141</f>
        <v>0</v>
      </c>
      <c r="T145" s="56">
        <f>'т.4000 выгрузка'!T141</f>
        <v>0</v>
      </c>
      <c r="U145" s="56">
        <f>'т.4000 выгрузка'!U141</f>
        <v>0</v>
      </c>
      <c r="V145" s="56">
        <f>'т.4000 выгрузка'!V141</f>
        <v>0</v>
      </c>
      <c r="W145" s="56">
        <f>'т.4000 выгрузка'!W141</f>
        <v>0</v>
      </c>
      <c r="X145" s="56">
        <f>'т.4000 выгрузка'!X141</f>
        <v>0</v>
      </c>
      <c r="Y145" s="56">
        <f>'т.4000 выгрузка'!Y141</f>
        <v>0</v>
      </c>
      <c r="Z145" s="56">
        <f>'т.4000 выгрузка'!Z141</f>
        <v>0</v>
      </c>
      <c r="AA145" s="56">
        <f>'т.4000 выгрузка'!AA141</f>
        <v>0</v>
      </c>
      <c r="AB145" s="79">
        <f>'т.4000 выгрузка'!AB141</f>
        <v>0</v>
      </c>
      <c r="AC145" s="80">
        <f>'т.4001 выгрузка'!C141</f>
        <v>0</v>
      </c>
      <c r="AD145" s="68">
        <f>'т.4001 выгрузка'!D141</f>
        <v>0</v>
      </c>
      <c r="AE145" s="68">
        <f>'т.4001 выгрузка'!E141</f>
        <v>0</v>
      </c>
      <c r="AF145" s="68">
        <f>'т.4001 выгрузка'!F141</f>
        <v>0</v>
      </c>
      <c r="AG145" s="68">
        <f>'т.4001 выгрузка'!G141</f>
        <v>0</v>
      </c>
      <c r="AH145" s="81">
        <f>'т.4001 выгрузка'!H141</f>
        <v>0</v>
      </c>
      <c r="AI145" s="71">
        <f t="shared" si="79"/>
        <v>0</v>
      </c>
      <c r="AJ145" s="70">
        <f t="shared" si="80"/>
        <v>0</v>
      </c>
      <c r="AK145" s="70">
        <f t="shared" si="81"/>
        <v>0</v>
      </c>
      <c r="AL145" s="70">
        <f t="shared" si="82"/>
        <v>0</v>
      </c>
      <c r="AM145" s="70">
        <f t="shared" si="83"/>
        <v>0</v>
      </c>
      <c r="AN145" s="70">
        <f t="shared" si="84"/>
        <v>0</v>
      </c>
      <c r="AO145" s="133">
        <f t="shared" si="73"/>
        <v>0</v>
      </c>
      <c r="AP145" s="133">
        <f t="shared" si="74"/>
        <v>0</v>
      </c>
      <c r="AQ145" s="133">
        <f t="shared" si="75"/>
        <v>0</v>
      </c>
      <c r="AR145" s="133">
        <f t="shared" si="76"/>
        <v>0</v>
      </c>
      <c r="AS145" s="133">
        <f t="shared" si="77"/>
        <v>0</v>
      </c>
      <c r="AT145" s="133">
        <f t="shared" si="78"/>
        <v>0</v>
      </c>
    </row>
    <row r="146" spans="1:46">
      <c r="A146" s="53" t="s">
        <v>858</v>
      </c>
      <c r="B146" s="54" t="s">
        <v>857</v>
      </c>
      <c r="C146" s="56">
        <f>'т.4000 выгрузка'!C142</f>
        <v>0</v>
      </c>
      <c r="D146" s="56">
        <f>'т.4000 выгрузка'!D142</f>
        <v>0</v>
      </c>
      <c r="E146" s="56">
        <f>'т.4000 выгрузка'!E142</f>
        <v>0</v>
      </c>
      <c r="F146" s="56">
        <f>'т.4000 выгрузка'!F142</f>
        <v>0</v>
      </c>
      <c r="G146" s="56">
        <f>'т.4000 выгрузка'!G142</f>
        <v>0</v>
      </c>
      <c r="H146" s="56">
        <f>'т.4000 выгрузка'!H142</f>
        <v>0</v>
      </c>
      <c r="I146" s="56">
        <f>'т.4000 выгрузка'!I142</f>
        <v>0</v>
      </c>
      <c r="J146" s="56">
        <f>'т.4000 выгрузка'!J142</f>
        <v>0</v>
      </c>
      <c r="K146" s="56">
        <f>'т.4000 выгрузка'!K142</f>
        <v>0</v>
      </c>
      <c r="L146" s="56">
        <f>'т.4000 выгрузка'!L142</f>
        <v>0</v>
      </c>
      <c r="M146" s="56">
        <f>'т.4000 выгрузка'!M142</f>
        <v>0</v>
      </c>
      <c r="N146" s="56">
        <f>'т.4000 выгрузка'!N142</f>
        <v>0</v>
      </c>
      <c r="O146" s="56">
        <f>'т.4000 выгрузка'!O142</f>
        <v>0</v>
      </c>
      <c r="P146" s="56">
        <f>'т.4000 выгрузка'!P142</f>
        <v>0</v>
      </c>
      <c r="Q146" s="56">
        <f>'т.4000 выгрузка'!Q142</f>
        <v>0</v>
      </c>
      <c r="R146" s="56">
        <f>'т.4000 выгрузка'!R142</f>
        <v>0</v>
      </c>
      <c r="S146" s="56">
        <f>'т.4000 выгрузка'!S142</f>
        <v>0</v>
      </c>
      <c r="T146" s="56">
        <f>'т.4000 выгрузка'!T142</f>
        <v>0</v>
      </c>
      <c r="U146" s="56">
        <f>'т.4000 выгрузка'!U142</f>
        <v>0</v>
      </c>
      <c r="V146" s="56">
        <f>'т.4000 выгрузка'!V142</f>
        <v>0</v>
      </c>
      <c r="W146" s="56">
        <f>'т.4000 выгрузка'!W142</f>
        <v>0</v>
      </c>
      <c r="X146" s="56">
        <f>'т.4000 выгрузка'!X142</f>
        <v>0</v>
      </c>
      <c r="Y146" s="56">
        <f>'т.4000 выгрузка'!Y142</f>
        <v>0</v>
      </c>
      <c r="Z146" s="56">
        <f>'т.4000 выгрузка'!Z142</f>
        <v>0</v>
      </c>
      <c r="AA146" s="56">
        <f>'т.4000 выгрузка'!AA142</f>
        <v>0</v>
      </c>
      <c r="AB146" s="79">
        <f>'т.4000 выгрузка'!AB142</f>
        <v>0</v>
      </c>
      <c r="AC146" s="80">
        <f>'т.4001 выгрузка'!C142</f>
        <v>0</v>
      </c>
      <c r="AD146" s="68">
        <f>'т.4001 выгрузка'!D142</f>
        <v>0</v>
      </c>
      <c r="AE146" s="68">
        <f>'т.4001 выгрузка'!E142</f>
        <v>0</v>
      </c>
      <c r="AF146" s="68">
        <f>'т.4001 выгрузка'!F142</f>
        <v>0</v>
      </c>
      <c r="AG146" s="68">
        <f>'т.4001 выгрузка'!G142</f>
        <v>0</v>
      </c>
      <c r="AH146" s="81">
        <f>'т.4001 выгрузка'!H142</f>
        <v>0</v>
      </c>
      <c r="AI146" s="71">
        <f t="shared" si="79"/>
        <v>0</v>
      </c>
      <c r="AJ146" s="70">
        <f t="shared" si="80"/>
        <v>0</v>
      </c>
      <c r="AK146" s="70">
        <f t="shared" si="81"/>
        <v>0</v>
      </c>
      <c r="AL146" s="70">
        <f t="shared" si="82"/>
        <v>0</v>
      </c>
      <c r="AM146" s="70">
        <f t="shared" si="83"/>
        <v>0</v>
      </c>
      <c r="AN146" s="70">
        <f t="shared" si="84"/>
        <v>0</v>
      </c>
      <c r="AO146" s="133">
        <f t="shared" si="73"/>
        <v>0</v>
      </c>
      <c r="AP146" s="133">
        <f t="shared" si="74"/>
        <v>0</v>
      </c>
      <c r="AQ146" s="133">
        <f t="shared" si="75"/>
        <v>0</v>
      </c>
      <c r="AR146" s="133">
        <f t="shared" si="76"/>
        <v>0</v>
      </c>
      <c r="AS146" s="133">
        <f t="shared" si="77"/>
        <v>0</v>
      </c>
      <c r="AT146" s="133">
        <f t="shared" si="78"/>
        <v>0</v>
      </c>
    </row>
    <row r="147" spans="1:46">
      <c r="A147" s="96" t="s">
        <v>1129</v>
      </c>
      <c r="B147" s="97"/>
      <c r="C147" s="98">
        <f>C131-C132-C133-C134-C135-C136-C137-C138-C141-C144</f>
        <v>0</v>
      </c>
      <c r="D147" s="98">
        <f t="shared" ref="D147:AH147" si="85">D131-D132-D133-D134-D135-D136-D137-D138-D141-D144</f>
        <v>0</v>
      </c>
      <c r="E147" s="98">
        <f t="shared" si="85"/>
        <v>0</v>
      </c>
      <c r="F147" s="98">
        <f t="shared" si="85"/>
        <v>0</v>
      </c>
      <c r="G147" s="98">
        <f t="shared" si="85"/>
        <v>0</v>
      </c>
      <c r="H147" s="98">
        <f t="shared" si="85"/>
        <v>0</v>
      </c>
      <c r="I147" s="98">
        <f t="shared" si="85"/>
        <v>0</v>
      </c>
      <c r="J147" s="98">
        <f t="shared" si="85"/>
        <v>0</v>
      </c>
      <c r="K147" s="98">
        <f t="shared" si="85"/>
        <v>0</v>
      </c>
      <c r="L147" s="98">
        <f t="shared" si="85"/>
        <v>0</v>
      </c>
      <c r="M147" s="98">
        <f t="shared" si="85"/>
        <v>0</v>
      </c>
      <c r="N147" s="98">
        <f t="shared" si="85"/>
        <v>0</v>
      </c>
      <c r="O147" s="98">
        <f t="shared" si="85"/>
        <v>0</v>
      </c>
      <c r="P147" s="98">
        <f t="shared" si="85"/>
        <v>0</v>
      </c>
      <c r="Q147" s="98">
        <f t="shared" si="85"/>
        <v>0</v>
      </c>
      <c r="R147" s="98">
        <f t="shared" si="85"/>
        <v>0</v>
      </c>
      <c r="S147" s="98">
        <f t="shared" si="85"/>
        <v>0</v>
      </c>
      <c r="T147" s="98">
        <f t="shared" si="85"/>
        <v>0</v>
      </c>
      <c r="U147" s="98">
        <f t="shared" si="85"/>
        <v>0</v>
      </c>
      <c r="V147" s="98">
        <f t="shared" si="85"/>
        <v>0</v>
      </c>
      <c r="W147" s="98">
        <f t="shared" si="85"/>
        <v>0</v>
      </c>
      <c r="X147" s="98">
        <f t="shared" si="85"/>
        <v>0</v>
      </c>
      <c r="Y147" s="98">
        <f t="shared" si="85"/>
        <v>0</v>
      </c>
      <c r="Z147" s="98">
        <f t="shared" si="85"/>
        <v>0</v>
      </c>
      <c r="AA147" s="98">
        <f t="shared" si="85"/>
        <v>0</v>
      </c>
      <c r="AB147" s="98">
        <f t="shared" si="85"/>
        <v>0</v>
      </c>
      <c r="AC147" s="98">
        <f t="shared" si="85"/>
        <v>0</v>
      </c>
      <c r="AD147" s="98">
        <f t="shared" si="85"/>
        <v>0</v>
      </c>
      <c r="AE147" s="98">
        <f t="shared" si="85"/>
        <v>0</v>
      </c>
      <c r="AF147" s="98">
        <f t="shared" si="85"/>
        <v>0</v>
      </c>
      <c r="AG147" s="98">
        <f t="shared" si="85"/>
        <v>0</v>
      </c>
      <c r="AH147" s="98">
        <f t="shared" si="85"/>
        <v>0</v>
      </c>
      <c r="AI147" s="71">
        <f t="shared" si="79"/>
        <v>0</v>
      </c>
      <c r="AJ147" s="70">
        <f t="shared" si="80"/>
        <v>0</v>
      </c>
      <c r="AK147" s="70">
        <f t="shared" si="81"/>
        <v>0</v>
      </c>
      <c r="AL147" s="70">
        <f t="shared" si="82"/>
        <v>0</v>
      </c>
      <c r="AM147" s="70">
        <f t="shared" si="83"/>
        <v>0</v>
      </c>
      <c r="AN147" s="70">
        <f t="shared" si="84"/>
        <v>0</v>
      </c>
      <c r="AO147" s="133">
        <f t="shared" si="73"/>
        <v>0</v>
      </c>
      <c r="AP147" s="133">
        <f t="shared" si="74"/>
        <v>0</v>
      </c>
      <c r="AQ147" s="133">
        <f t="shared" si="75"/>
        <v>0</v>
      </c>
      <c r="AR147" s="133">
        <f t="shared" si="76"/>
        <v>0</v>
      </c>
      <c r="AS147" s="133">
        <f t="shared" si="77"/>
        <v>0</v>
      </c>
      <c r="AT147" s="133">
        <f t="shared" si="78"/>
        <v>0</v>
      </c>
    </row>
    <row r="148" spans="1:46">
      <c r="A148" s="53" t="s">
        <v>856</v>
      </c>
      <c r="B148" s="54" t="s">
        <v>855</v>
      </c>
      <c r="C148" s="56">
        <f>'т.4000 выгрузка'!C143</f>
        <v>0</v>
      </c>
      <c r="D148" s="56">
        <f>'т.4000 выгрузка'!D143</f>
        <v>0</v>
      </c>
      <c r="E148" s="56">
        <f>'т.4000 выгрузка'!E143</f>
        <v>0</v>
      </c>
      <c r="F148" s="56">
        <f>'т.4000 выгрузка'!F143</f>
        <v>0</v>
      </c>
      <c r="G148" s="56">
        <f>'т.4000 выгрузка'!G143</f>
        <v>0</v>
      </c>
      <c r="H148" s="56">
        <f>'т.4000 выгрузка'!H143</f>
        <v>0</v>
      </c>
      <c r="I148" s="56">
        <f>'т.4000 выгрузка'!I143</f>
        <v>0</v>
      </c>
      <c r="J148" s="56">
        <f>'т.4000 выгрузка'!J143</f>
        <v>0</v>
      </c>
      <c r="K148" s="56">
        <f>'т.4000 выгрузка'!K143</f>
        <v>0</v>
      </c>
      <c r="L148" s="56">
        <f>'т.4000 выгрузка'!L143</f>
        <v>0</v>
      </c>
      <c r="M148" s="56">
        <f>'т.4000 выгрузка'!M143</f>
        <v>0</v>
      </c>
      <c r="N148" s="56">
        <f>'т.4000 выгрузка'!N143</f>
        <v>0</v>
      </c>
      <c r="O148" s="56">
        <f>'т.4000 выгрузка'!O143</f>
        <v>0</v>
      </c>
      <c r="P148" s="56">
        <f>'т.4000 выгрузка'!P143</f>
        <v>0</v>
      </c>
      <c r="Q148" s="56">
        <f>'т.4000 выгрузка'!Q143</f>
        <v>0</v>
      </c>
      <c r="R148" s="56">
        <f>'т.4000 выгрузка'!R143</f>
        <v>0</v>
      </c>
      <c r="S148" s="56">
        <f>'т.4000 выгрузка'!S143</f>
        <v>0</v>
      </c>
      <c r="T148" s="56">
        <f>'т.4000 выгрузка'!T143</f>
        <v>0</v>
      </c>
      <c r="U148" s="56">
        <f>'т.4000 выгрузка'!U143</f>
        <v>0</v>
      </c>
      <c r="V148" s="56">
        <f>'т.4000 выгрузка'!V143</f>
        <v>0</v>
      </c>
      <c r="W148" s="56">
        <f>'т.4000 выгрузка'!W143</f>
        <v>0</v>
      </c>
      <c r="X148" s="56">
        <f>'т.4000 выгрузка'!X143</f>
        <v>0</v>
      </c>
      <c r="Y148" s="56">
        <f>'т.4000 выгрузка'!Y143</f>
        <v>0</v>
      </c>
      <c r="Z148" s="56">
        <f>'т.4000 выгрузка'!Z143</f>
        <v>0</v>
      </c>
      <c r="AA148" s="56">
        <f>'т.4000 выгрузка'!AA143</f>
        <v>0</v>
      </c>
      <c r="AB148" s="79">
        <f>'т.4000 выгрузка'!AB143</f>
        <v>0</v>
      </c>
      <c r="AC148" s="80">
        <f>'т.4001 выгрузка'!C143</f>
        <v>0</v>
      </c>
      <c r="AD148" s="68">
        <f>'т.4001 выгрузка'!D143</f>
        <v>0</v>
      </c>
      <c r="AE148" s="68">
        <f>'т.4001 выгрузка'!E143</f>
        <v>0</v>
      </c>
      <c r="AF148" s="68">
        <f>'т.4001 выгрузка'!F143</f>
        <v>0</v>
      </c>
      <c r="AG148" s="68">
        <f>'т.4001 выгрузка'!G143</f>
        <v>0</v>
      </c>
      <c r="AH148" s="81">
        <f>'т.4001 выгрузка'!H143</f>
        <v>0</v>
      </c>
      <c r="AI148" s="71">
        <f t="shared" si="79"/>
        <v>0</v>
      </c>
      <c r="AJ148" s="70">
        <f t="shared" si="80"/>
        <v>0</v>
      </c>
      <c r="AK148" s="70">
        <f t="shared" si="81"/>
        <v>0</v>
      </c>
      <c r="AL148" s="70">
        <f t="shared" si="82"/>
        <v>0</v>
      </c>
      <c r="AM148" s="70">
        <f t="shared" si="83"/>
        <v>0</v>
      </c>
      <c r="AN148" s="70">
        <f t="shared" si="84"/>
        <v>0</v>
      </c>
      <c r="AO148" s="133">
        <f t="shared" si="73"/>
        <v>0</v>
      </c>
      <c r="AP148" s="133">
        <f t="shared" si="74"/>
        <v>0</v>
      </c>
      <c r="AQ148" s="133">
        <f t="shared" si="75"/>
        <v>0</v>
      </c>
      <c r="AR148" s="133">
        <f t="shared" si="76"/>
        <v>0</v>
      </c>
      <c r="AS148" s="133">
        <f t="shared" si="77"/>
        <v>0</v>
      </c>
      <c r="AT148" s="133">
        <f t="shared" si="78"/>
        <v>0</v>
      </c>
    </row>
    <row r="149" spans="1:46">
      <c r="A149" s="53" t="s">
        <v>854</v>
      </c>
      <c r="B149" s="54" t="s">
        <v>853</v>
      </c>
      <c r="C149" s="56">
        <f>'т.4000 выгрузка'!C144</f>
        <v>0</v>
      </c>
      <c r="D149" s="56">
        <f>'т.4000 выгрузка'!D144</f>
        <v>0</v>
      </c>
      <c r="E149" s="56">
        <f>'т.4000 выгрузка'!E144</f>
        <v>0</v>
      </c>
      <c r="F149" s="56">
        <f>'т.4000 выгрузка'!F144</f>
        <v>0</v>
      </c>
      <c r="G149" s="56">
        <f>'т.4000 выгрузка'!G144</f>
        <v>0</v>
      </c>
      <c r="H149" s="56">
        <f>'т.4000 выгрузка'!H144</f>
        <v>0</v>
      </c>
      <c r="I149" s="56">
        <f>'т.4000 выгрузка'!I144</f>
        <v>0</v>
      </c>
      <c r="J149" s="56">
        <f>'т.4000 выгрузка'!J144</f>
        <v>0</v>
      </c>
      <c r="K149" s="56">
        <f>'т.4000 выгрузка'!K144</f>
        <v>0</v>
      </c>
      <c r="L149" s="56">
        <f>'т.4000 выгрузка'!L144</f>
        <v>0</v>
      </c>
      <c r="M149" s="56">
        <f>'т.4000 выгрузка'!M144</f>
        <v>0</v>
      </c>
      <c r="N149" s="56">
        <f>'т.4000 выгрузка'!N144</f>
        <v>0</v>
      </c>
      <c r="O149" s="56">
        <f>'т.4000 выгрузка'!O144</f>
        <v>0</v>
      </c>
      <c r="P149" s="56">
        <f>'т.4000 выгрузка'!P144</f>
        <v>0</v>
      </c>
      <c r="Q149" s="56">
        <f>'т.4000 выгрузка'!Q144</f>
        <v>0</v>
      </c>
      <c r="R149" s="56">
        <f>'т.4000 выгрузка'!R144</f>
        <v>0</v>
      </c>
      <c r="S149" s="56">
        <f>'т.4000 выгрузка'!S144</f>
        <v>0</v>
      </c>
      <c r="T149" s="56">
        <f>'т.4000 выгрузка'!T144</f>
        <v>0</v>
      </c>
      <c r="U149" s="56">
        <f>'т.4000 выгрузка'!U144</f>
        <v>0</v>
      </c>
      <c r="V149" s="56">
        <f>'т.4000 выгрузка'!V144</f>
        <v>0</v>
      </c>
      <c r="W149" s="56">
        <f>'т.4000 выгрузка'!W144</f>
        <v>0</v>
      </c>
      <c r="X149" s="56">
        <f>'т.4000 выгрузка'!X144</f>
        <v>0</v>
      </c>
      <c r="Y149" s="56">
        <f>'т.4000 выгрузка'!Y144</f>
        <v>0</v>
      </c>
      <c r="Z149" s="56">
        <f>'т.4000 выгрузка'!Z144</f>
        <v>0</v>
      </c>
      <c r="AA149" s="56">
        <f>'т.4000 выгрузка'!AA144</f>
        <v>0</v>
      </c>
      <c r="AB149" s="79">
        <f>'т.4000 выгрузка'!AB144</f>
        <v>0</v>
      </c>
      <c r="AC149" s="80">
        <f>'т.4001 выгрузка'!C144</f>
        <v>0</v>
      </c>
      <c r="AD149" s="68">
        <f>'т.4001 выгрузка'!D144</f>
        <v>0</v>
      </c>
      <c r="AE149" s="68">
        <f>'т.4001 выгрузка'!E144</f>
        <v>0</v>
      </c>
      <c r="AF149" s="68">
        <f>'т.4001 выгрузка'!F144</f>
        <v>0</v>
      </c>
      <c r="AG149" s="68">
        <f>'т.4001 выгрузка'!G144</f>
        <v>0</v>
      </c>
      <c r="AH149" s="81">
        <f>'т.4001 выгрузка'!H144</f>
        <v>0</v>
      </c>
      <c r="AI149" s="71">
        <f t="shared" si="79"/>
        <v>0</v>
      </c>
      <c r="AJ149" s="70">
        <f t="shared" si="80"/>
        <v>0</v>
      </c>
      <c r="AK149" s="70">
        <f t="shared" si="81"/>
        <v>0</v>
      </c>
      <c r="AL149" s="70">
        <f t="shared" si="82"/>
        <v>0</v>
      </c>
      <c r="AM149" s="70">
        <f t="shared" si="83"/>
        <v>0</v>
      </c>
      <c r="AN149" s="70">
        <f t="shared" si="84"/>
        <v>0</v>
      </c>
      <c r="AO149" s="133">
        <f t="shared" si="73"/>
        <v>0</v>
      </c>
      <c r="AP149" s="133">
        <f t="shared" si="74"/>
        <v>0</v>
      </c>
      <c r="AQ149" s="133">
        <f t="shared" si="75"/>
        <v>0</v>
      </c>
      <c r="AR149" s="133">
        <f t="shared" si="76"/>
        <v>0</v>
      </c>
      <c r="AS149" s="133">
        <f t="shared" si="77"/>
        <v>0</v>
      </c>
      <c r="AT149" s="133">
        <f t="shared" si="78"/>
        <v>0</v>
      </c>
    </row>
    <row r="150" spans="1:46">
      <c r="A150" s="53" t="s">
        <v>852</v>
      </c>
      <c r="B150" s="54" t="s">
        <v>851</v>
      </c>
      <c r="C150" s="56">
        <f>'т.4000 выгрузка'!C145</f>
        <v>0</v>
      </c>
      <c r="D150" s="56">
        <f>'т.4000 выгрузка'!D145</f>
        <v>0</v>
      </c>
      <c r="E150" s="56">
        <f>'т.4000 выгрузка'!E145</f>
        <v>0</v>
      </c>
      <c r="F150" s="56">
        <f>'т.4000 выгрузка'!F145</f>
        <v>0</v>
      </c>
      <c r="G150" s="56">
        <f>'т.4000 выгрузка'!G145</f>
        <v>0</v>
      </c>
      <c r="H150" s="56">
        <f>'т.4000 выгрузка'!H145</f>
        <v>0</v>
      </c>
      <c r="I150" s="56">
        <f>'т.4000 выгрузка'!I145</f>
        <v>0</v>
      </c>
      <c r="J150" s="56">
        <f>'т.4000 выгрузка'!J145</f>
        <v>0</v>
      </c>
      <c r="K150" s="56">
        <f>'т.4000 выгрузка'!K145</f>
        <v>0</v>
      </c>
      <c r="L150" s="56">
        <f>'т.4000 выгрузка'!L145</f>
        <v>0</v>
      </c>
      <c r="M150" s="56">
        <f>'т.4000 выгрузка'!M145</f>
        <v>0</v>
      </c>
      <c r="N150" s="56">
        <f>'т.4000 выгрузка'!N145</f>
        <v>0</v>
      </c>
      <c r="O150" s="56">
        <f>'т.4000 выгрузка'!O145</f>
        <v>0</v>
      </c>
      <c r="P150" s="56">
        <f>'т.4000 выгрузка'!P145</f>
        <v>0</v>
      </c>
      <c r="Q150" s="56">
        <f>'т.4000 выгрузка'!Q145</f>
        <v>0</v>
      </c>
      <c r="R150" s="56">
        <f>'т.4000 выгрузка'!R145</f>
        <v>0</v>
      </c>
      <c r="S150" s="56">
        <f>'т.4000 выгрузка'!S145</f>
        <v>0</v>
      </c>
      <c r="T150" s="56">
        <f>'т.4000 выгрузка'!T145</f>
        <v>0</v>
      </c>
      <c r="U150" s="56">
        <f>'т.4000 выгрузка'!U145</f>
        <v>0</v>
      </c>
      <c r="V150" s="56">
        <f>'т.4000 выгрузка'!V145</f>
        <v>0</v>
      </c>
      <c r="W150" s="56">
        <f>'т.4000 выгрузка'!W145</f>
        <v>0</v>
      </c>
      <c r="X150" s="56">
        <f>'т.4000 выгрузка'!X145</f>
        <v>0</v>
      </c>
      <c r="Y150" s="56">
        <f>'т.4000 выгрузка'!Y145</f>
        <v>0</v>
      </c>
      <c r="Z150" s="56">
        <f>'т.4000 выгрузка'!Z145</f>
        <v>0</v>
      </c>
      <c r="AA150" s="56">
        <f>'т.4000 выгрузка'!AA145</f>
        <v>0</v>
      </c>
      <c r="AB150" s="79">
        <f>'т.4000 выгрузка'!AB145</f>
        <v>0</v>
      </c>
      <c r="AC150" s="80">
        <f>'т.4001 выгрузка'!C145</f>
        <v>0</v>
      </c>
      <c r="AD150" s="68">
        <f>'т.4001 выгрузка'!D145</f>
        <v>0</v>
      </c>
      <c r="AE150" s="68">
        <f>'т.4001 выгрузка'!E145</f>
        <v>0</v>
      </c>
      <c r="AF150" s="68">
        <f>'т.4001 выгрузка'!F145</f>
        <v>0</v>
      </c>
      <c r="AG150" s="68">
        <f>'т.4001 выгрузка'!G145</f>
        <v>0</v>
      </c>
      <c r="AH150" s="81">
        <f>'т.4001 выгрузка'!H145</f>
        <v>0</v>
      </c>
      <c r="AI150" s="71">
        <f t="shared" si="79"/>
        <v>0</v>
      </c>
      <c r="AJ150" s="70">
        <f t="shared" si="80"/>
        <v>0</v>
      </c>
      <c r="AK150" s="70">
        <f t="shared" si="81"/>
        <v>0</v>
      </c>
      <c r="AL150" s="70">
        <f t="shared" si="82"/>
        <v>0</v>
      </c>
      <c r="AM150" s="70">
        <f t="shared" si="83"/>
        <v>0</v>
      </c>
      <c r="AN150" s="70">
        <f t="shared" si="84"/>
        <v>0</v>
      </c>
      <c r="AO150" s="133">
        <f t="shared" si="73"/>
        <v>0</v>
      </c>
      <c r="AP150" s="133">
        <f t="shared" si="74"/>
        <v>0</v>
      </c>
      <c r="AQ150" s="133">
        <f t="shared" si="75"/>
        <v>0</v>
      </c>
      <c r="AR150" s="133">
        <f t="shared" si="76"/>
        <v>0</v>
      </c>
      <c r="AS150" s="133">
        <f t="shared" si="77"/>
        <v>0</v>
      </c>
      <c r="AT150" s="133">
        <f t="shared" si="78"/>
        <v>0</v>
      </c>
    </row>
    <row r="151" spans="1:46">
      <c r="A151" s="53" t="s">
        <v>850</v>
      </c>
      <c r="B151" s="54" t="s">
        <v>849</v>
      </c>
      <c r="C151" s="56">
        <f>'т.4000 выгрузка'!C146</f>
        <v>0</v>
      </c>
      <c r="D151" s="56">
        <f>'т.4000 выгрузка'!D146</f>
        <v>0</v>
      </c>
      <c r="E151" s="56">
        <f>'т.4000 выгрузка'!E146</f>
        <v>0</v>
      </c>
      <c r="F151" s="56">
        <f>'т.4000 выгрузка'!F146</f>
        <v>0</v>
      </c>
      <c r="G151" s="56">
        <f>'т.4000 выгрузка'!G146</f>
        <v>0</v>
      </c>
      <c r="H151" s="56">
        <f>'т.4000 выгрузка'!H146</f>
        <v>0</v>
      </c>
      <c r="I151" s="56">
        <f>'т.4000 выгрузка'!I146</f>
        <v>0</v>
      </c>
      <c r="J151" s="56">
        <f>'т.4000 выгрузка'!J146</f>
        <v>0</v>
      </c>
      <c r="K151" s="56">
        <f>'т.4000 выгрузка'!K146</f>
        <v>0</v>
      </c>
      <c r="L151" s="56">
        <f>'т.4000 выгрузка'!L146</f>
        <v>0</v>
      </c>
      <c r="M151" s="56">
        <f>'т.4000 выгрузка'!M146</f>
        <v>0</v>
      </c>
      <c r="N151" s="56">
        <f>'т.4000 выгрузка'!N146</f>
        <v>0</v>
      </c>
      <c r="O151" s="56">
        <f>'т.4000 выгрузка'!O146</f>
        <v>0</v>
      </c>
      <c r="P151" s="56">
        <f>'т.4000 выгрузка'!P146</f>
        <v>0</v>
      </c>
      <c r="Q151" s="56">
        <f>'т.4000 выгрузка'!Q146</f>
        <v>0</v>
      </c>
      <c r="R151" s="56">
        <f>'т.4000 выгрузка'!R146</f>
        <v>0</v>
      </c>
      <c r="S151" s="56">
        <f>'т.4000 выгрузка'!S146</f>
        <v>0</v>
      </c>
      <c r="T151" s="56">
        <f>'т.4000 выгрузка'!T146</f>
        <v>0</v>
      </c>
      <c r="U151" s="56">
        <f>'т.4000 выгрузка'!U146</f>
        <v>0</v>
      </c>
      <c r="V151" s="56">
        <f>'т.4000 выгрузка'!V146</f>
        <v>0</v>
      </c>
      <c r="W151" s="56">
        <f>'т.4000 выгрузка'!W146</f>
        <v>0</v>
      </c>
      <c r="X151" s="56">
        <f>'т.4000 выгрузка'!X146</f>
        <v>0</v>
      </c>
      <c r="Y151" s="56">
        <f>'т.4000 выгрузка'!Y146</f>
        <v>0</v>
      </c>
      <c r="Z151" s="56">
        <f>'т.4000 выгрузка'!Z146</f>
        <v>0</v>
      </c>
      <c r="AA151" s="56">
        <f>'т.4000 выгрузка'!AA146</f>
        <v>0</v>
      </c>
      <c r="AB151" s="79">
        <f>'т.4000 выгрузка'!AB146</f>
        <v>0</v>
      </c>
      <c r="AC151" s="80">
        <f>'т.4001 выгрузка'!C146</f>
        <v>0</v>
      </c>
      <c r="AD151" s="68">
        <f>'т.4001 выгрузка'!D146</f>
        <v>0</v>
      </c>
      <c r="AE151" s="68">
        <f>'т.4001 выгрузка'!E146</f>
        <v>0</v>
      </c>
      <c r="AF151" s="68">
        <f>'т.4001 выгрузка'!F146</f>
        <v>0</v>
      </c>
      <c r="AG151" s="68">
        <f>'т.4001 выгрузка'!G146</f>
        <v>0</v>
      </c>
      <c r="AH151" s="81">
        <f>'т.4001 выгрузка'!H146</f>
        <v>0</v>
      </c>
      <c r="AI151" s="71">
        <f t="shared" si="79"/>
        <v>0</v>
      </c>
      <c r="AJ151" s="70">
        <f t="shared" si="80"/>
        <v>0</v>
      </c>
      <c r="AK151" s="70">
        <f t="shared" si="81"/>
        <v>0</v>
      </c>
      <c r="AL151" s="70">
        <f t="shared" si="82"/>
        <v>0</v>
      </c>
      <c r="AM151" s="70">
        <f t="shared" si="83"/>
        <v>0</v>
      </c>
      <c r="AN151" s="70">
        <f t="shared" si="84"/>
        <v>0</v>
      </c>
      <c r="AO151" s="133">
        <f t="shared" si="73"/>
        <v>0</v>
      </c>
      <c r="AP151" s="133">
        <f t="shared" si="74"/>
        <v>0</v>
      </c>
      <c r="AQ151" s="133">
        <f t="shared" si="75"/>
        <v>0</v>
      </c>
      <c r="AR151" s="133">
        <f t="shared" si="76"/>
        <v>0</v>
      </c>
      <c r="AS151" s="133">
        <f t="shared" si="77"/>
        <v>0</v>
      </c>
      <c r="AT151" s="133">
        <f t="shared" si="78"/>
        <v>0</v>
      </c>
    </row>
    <row r="152" spans="1:46">
      <c r="A152" s="53" t="s">
        <v>848</v>
      </c>
      <c r="B152" s="54" t="s">
        <v>690</v>
      </c>
      <c r="C152" s="56">
        <f>'т.4000 выгрузка'!C147</f>
        <v>0</v>
      </c>
      <c r="D152" s="56">
        <f>'т.4000 выгрузка'!D147</f>
        <v>0</v>
      </c>
      <c r="E152" s="56">
        <f>'т.4000 выгрузка'!E147</f>
        <v>0</v>
      </c>
      <c r="F152" s="56">
        <f>'т.4000 выгрузка'!F147</f>
        <v>0</v>
      </c>
      <c r="G152" s="56">
        <f>'т.4000 выгрузка'!G147</f>
        <v>0</v>
      </c>
      <c r="H152" s="56">
        <f>'т.4000 выгрузка'!H147</f>
        <v>0</v>
      </c>
      <c r="I152" s="56">
        <f>'т.4000 выгрузка'!I147</f>
        <v>0</v>
      </c>
      <c r="J152" s="56">
        <f>'т.4000 выгрузка'!J147</f>
        <v>0</v>
      </c>
      <c r="K152" s="56">
        <f>'т.4000 выгрузка'!K147</f>
        <v>0</v>
      </c>
      <c r="L152" s="56">
        <f>'т.4000 выгрузка'!L147</f>
        <v>0</v>
      </c>
      <c r="M152" s="56">
        <f>'т.4000 выгрузка'!M147</f>
        <v>0</v>
      </c>
      <c r="N152" s="56">
        <f>'т.4000 выгрузка'!N147</f>
        <v>0</v>
      </c>
      <c r="O152" s="56">
        <f>'т.4000 выгрузка'!O147</f>
        <v>0</v>
      </c>
      <c r="P152" s="56">
        <f>'т.4000 выгрузка'!P147</f>
        <v>0</v>
      </c>
      <c r="Q152" s="56">
        <f>'т.4000 выгрузка'!Q147</f>
        <v>0</v>
      </c>
      <c r="R152" s="56">
        <f>'т.4000 выгрузка'!R147</f>
        <v>0</v>
      </c>
      <c r="S152" s="56">
        <f>'т.4000 выгрузка'!S147</f>
        <v>0</v>
      </c>
      <c r="T152" s="56">
        <f>'т.4000 выгрузка'!T147</f>
        <v>0</v>
      </c>
      <c r="U152" s="56">
        <f>'т.4000 выгрузка'!U147</f>
        <v>0</v>
      </c>
      <c r="V152" s="56">
        <f>'т.4000 выгрузка'!V147</f>
        <v>0</v>
      </c>
      <c r="W152" s="56">
        <f>'т.4000 выгрузка'!W147</f>
        <v>0</v>
      </c>
      <c r="X152" s="56">
        <f>'т.4000 выгрузка'!X147</f>
        <v>0</v>
      </c>
      <c r="Y152" s="56">
        <f>'т.4000 выгрузка'!Y147</f>
        <v>0</v>
      </c>
      <c r="Z152" s="56">
        <f>'т.4000 выгрузка'!Z147</f>
        <v>0</v>
      </c>
      <c r="AA152" s="56">
        <f>'т.4000 выгрузка'!AA147</f>
        <v>0</v>
      </c>
      <c r="AB152" s="79">
        <f>'т.4000 выгрузка'!AB147</f>
        <v>0</v>
      </c>
      <c r="AC152" s="80">
        <f>'т.4001 выгрузка'!C147</f>
        <v>0</v>
      </c>
      <c r="AD152" s="68">
        <f>'т.4001 выгрузка'!D147</f>
        <v>0</v>
      </c>
      <c r="AE152" s="68">
        <f>'т.4001 выгрузка'!E147</f>
        <v>0</v>
      </c>
      <c r="AF152" s="68">
        <f>'т.4001 выгрузка'!F147</f>
        <v>0</v>
      </c>
      <c r="AG152" s="68">
        <f>'т.4001 выгрузка'!G147</f>
        <v>0</v>
      </c>
      <c r="AH152" s="81">
        <f>'т.4001 выгрузка'!H147</f>
        <v>0</v>
      </c>
      <c r="AI152" s="71">
        <f t="shared" ref="AI152:AI155" si="86">C152-D152-F152-AC152</f>
        <v>0</v>
      </c>
      <c r="AJ152" s="70">
        <f t="shared" ref="AJ152:AJ155" si="87">G152-H152-J152-AD152</f>
        <v>0</v>
      </c>
      <c r="AK152" s="70">
        <f t="shared" ref="AK152:AK155" si="88">K152-L152-N152-AE152</f>
        <v>0</v>
      </c>
      <c r="AL152" s="70">
        <f t="shared" ref="AL152:AL155" si="89">O152-P152-R152-AF152</f>
        <v>0</v>
      </c>
      <c r="AM152" s="70">
        <f t="shared" ref="AM152:AM155" si="90">S152-T152-V152-AG152</f>
        <v>0</v>
      </c>
      <c r="AN152" s="70">
        <f t="shared" ref="AN152:AN155" si="91">W152-X152-Z152-AH152</f>
        <v>0</v>
      </c>
      <c r="AO152" s="133">
        <f t="shared" si="73"/>
        <v>0</v>
      </c>
      <c r="AP152" s="133">
        <f t="shared" si="74"/>
        <v>0</v>
      </c>
      <c r="AQ152" s="133">
        <f t="shared" si="75"/>
        <v>0</v>
      </c>
      <c r="AR152" s="133">
        <f t="shared" si="76"/>
        <v>0</v>
      </c>
      <c r="AS152" s="133">
        <f t="shared" si="77"/>
        <v>0</v>
      </c>
      <c r="AT152" s="133">
        <f t="shared" si="78"/>
        <v>0</v>
      </c>
    </row>
    <row r="153" spans="1:46">
      <c r="A153" s="53" t="s">
        <v>847</v>
      </c>
      <c r="B153" s="54" t="s">
        <v>846</v>
      </c>
      <c r="C153" s="56">
        <f>'т.4000 выгрузка'!C148</f>
        <v>0</v>
      </c>
      <c r="D153" s="56">
        <f>'т.4000 выгрузка'!D148</f>
        <v>0</v>
      </c>
      <c r="E153" s="56">
        <f>'т.4000 выгрузка'!E148</f>
        <v>0</v>
      </c>
      <c r="F153" s="56">
        <f>'т.4000 выгрузка'!F148</f>
        <v>0</v>
      </c>
      <c r="G153" s="56">
        <f>'т.4000 выгрузка'!G148</f>
        <v>0</v>
      </c>
      <c r="H153" s="56">
        <f>'т.4000 выгрузка'!H148</f>
        <v>0</v>
      </c>
      <c r="I153" s="56">
        <f>'т.4000 выгрузка'!I148</f>
        <v>0</v>
      </c>
      <c r="J153" s="56">
        <f>'т.4000 выгрузка'!J148</f>
        <v>0</v>
      </c>
      <c r="K153" s="56">
        <f>'т.4000 выгрузка'!K148</f>
        <v>0</v>
      </c>
      <c r="L153" s="56">
        <f>'т.4000 выгрузка'!L148</f>
        <v>0</v>
      </c>
      <c r="M153" s="56">
        <f>'т.4000 выгрузка'!M148</f>
        <v>0</v>
      </c>
      <c r="N153" s="56">
        <f>'т.4000 выгрузка'!N148</f>
        <v>0</v>
      </c>
      <c r="O153" s="56">
        <f>'т.4000 выгрузка'!O148</f>
        <v>0</v>
      </c>
      <c r="P153" s="56">
        <f>'т.4000 выгрузка'!P148</f>
        <v>0</v>
      </c>
      <c r="Q153" s="56">
        <f>'т.4000 выгрузка'!Q148</f>
        <v>0</v>
      </c>
      <c r="R153" s="56">
        <f>'т.4000 выгрузка'!R148</f>
        <v>0</v>
      </c>
      <c r="S153" s="56">
        <f>'т.4000 выгрузка'!S148</f>
        <v>0</v>
      </c>
      <c r="T153" s="56">
        <f>'т.4000 выгрузка'!T148</f>
        <v>0</v>
      </c>
      <c r="U153" s="56">
        <f>'т.4000 выгрузка'!U148</f>
        <v>0</v>
      </c>
      <c r="V153" s="56">
        <f>'т.4000 выгрузка'!V148</f>
        <v>0</v>
      </c>
      <c r="W153" s="56">
        <f>'т.4000 выгрузка'!W148</f>
        <v>0</v>
      </c>
      <c r="X153" s="56">
        <f>'т.4000 выгрузка'!X148</f>
        <v>0</v>
      </c>
      <c r="Y153" s="56">
        <f>'т.4000 выгрузка'!Y148</f>
        <v>0</v>
      </c>
      <c r="Z153" s="56">
        <f>'т.4000 выгрузка'!Z148</f>
        <v>0</v>
      </c>
      <c r="AA153" s="56">
        <f>'т.4000 выгрузка'!AA148</f>
        <v>0</v>
      </c>
      <c r="AB153" s="79">
        <f>'т.4000 выгрузка'!AB148</f>
        <v>0</v>
      </c>
      <c r="AC153" s="80">
        <f>'т.4001 выгрузка'!C148</f>
        <v>0</v>
      </c>
      <c r="AD153" s="68">
        <f>'т.4001 выгрузка'!D148</f>
        <v>0</v>
      </c>
      <c r="AE153" s="68">
        <f>'т.4001 выгрузка'!E148</f>
        <v>0</v>
      </c>
      <c r="AF153" s="68">
        <f>'т.4001 выгрузка'!F148</f>
        <v>0</v>
      </c>
      <c r="AG153" s="68">
        <f>'т.4001 выгрузка'!G148</f>
        <v>0</v>
      </c>
      <c r="AH153" s="81">
        <f>'т.4001 выгрузка'!H148</f>
        <v>0</v>
      </c>
      <c r="AI153" s="71">
        <f t="shared" si="86"/>
        <v>0</v>
      </c>
      <c r="AJ153" s="70">
        <f t="shared" si="87"/>
        <v>0</v>
      </c>
      <c r="AK153" s="70">
        <f t="shared" si="88"/>
        <v>0</v>
      </c>
      <c r="AL153" s="70">
        <f t="shared" si="89"/>
        <v>0</v>
      </c>
      <c r="AM153" s="70">
        <f t="shared" si="90"/>
        <v>0</v>
      </c>
      <c r="AN153" s="70">
        <f t="shared" si="91"/>
        <v>0</v>
      </c>
      <c r="AO153" s="133">
        <f t="shared" si="73"/>
        <v>0</v>
      </c>
      <c r="AP153" s="133">
        <f t="shared" si="74"/>
        <v>0</v>
      </c>
      <c r="AQ153" s="133">
        <f t="shared" si="75"/>
        <v>0</v>
      </c>
      <c r="AR153" s="133">
        <f t="shared" si="76"/>
        <v>0</v>
      </c>
      <c r="AS153" s="133">
        <f t="shared" si="77"/>
        <v>0</v>
      </c>
      <c r="AT153" s="133">
        <f t="shared" si="78"/>
        <v>0</v>
      </c>
    </row>
    <row r="154" spans="1:46">
      <c r="A154" s="53" t="s">
        <v>845</v>
      </c>
      <c r="B154" s="54" t="s">
        <v>844</v>
      </c>
      <c r="C154" s="56">
        <f>'т.4000 выгрузка'!C149</f>
        <v>0</v>
      </c>
      <c r="D154" s="56">
        <f>'т.4000 выгрузка'!D149</f>
        <v>0</v>
      </c>
      <c r="E154" s="56">
        <f>'т.4000 выгрузка'!E149</f>
        <v>0</v>
      </c>
      <c r="F154" s="56">
        <f>'т.4000 выгрузка'!F149</f>
        <v>0</v>
      </c>
      <c r="G154" s="56">
        <f>'т.4000 выгрузка'!G149</f>
        <v>0</v>
      </c>
      <c r="H154" s="56">
        <f>'т.4000 выгрузка'!H149</f>
        <v>0</v>
      </c>
      <c r="I154" s="56">
        <f>'т.4000 выгрузка'!I149</f>
        <v>0</v>
      </c>
      <c r="J154" s="56">
        <f>'т.4000 выгрузка'!J149</f>
        <v>0</v>
      </c>
      <c r="K154" s="56">
        <f>'т.4000 выгрузка'!K149</f>
        <v>0</v>
      </c>
      <c r="L154" s="56">
        <f>'т.4000 выгрузка'!L149</f>
        <v>0</v>
      </c>
      <c r="M154" s="56">
        <f>'т.4000 выгрузка'!M149</f>
        <v>0</v>
      </c>
      <c r="N154" s="56">
        <f>'т.4000 выгрузка'!N149</f>
        <v>0</v>
      </c>
      <c r="O154" s="56">
        <f>'т.4000 выгрузка'!O149</f>
        <v>0</v>
      </c>
      <c r="P154" s="56">
        <f>'т.4000 выгрузка'!P149</f>
        <v>0</v>
      </c>
      <c r="Q154" s="56">
        <f>'т.4000 выгрузка'!Q149</f>
        <v>0</v>
      </c>
      <c r="R154" s="56">
        <f>'т.4000 выгрузка'!R149</f>
        <v>0</v>
      </c>
      <c r="S154" s="56">
        <f>'т.4000 выгрузка'!S149</f>
        <v>0</v>
      </c>
      <c r="T154" s="56">
        <f>'т.4000 выгрузка'!T149</f>
        <v>0</v>
      </c>
      <c r="U154" s="56">
        <f>'т.4000 выгрузка'!U149</f>
        <v>0</v>
      </c>
      <c r="V154" s="56">
        <f>'т.4000 выгрузка'!V149</f>
        <v>0</v>
      </c>
      <c r="W154" s="56">
        <f>'т.4000 выгрузка'!W149</f>
        <v>0</v>
      </c>
      <c r="X154" s="56">
        <f>'т.4000 выгрузка'!X149</f>
        <v>0</v>
      </c>
      <c r="Y154" s="56">
        <f>'т.4000 выгрузка'!Y149</f>
        <v>0</v>
      </c>
      <c r="Z154" s="56">
        <f>'т.4000 выгрузка'!Z149</f>
        <v>0</v>
      </c>
      <c r="AA154" s="56">
        <f>'т.4000 выгрузка'!AA149</f>
        <v>0</v>
      </c>
      <c r="AB154" s="79">
        <f>'т.4000 выгрузка'!AB149</f>
        <v>0</v>
      </c>
      <c r="AC154" s="80">
        <f>'т.4001 выгрузка'!C149</f>
        <v>0</v>
      </c>
      <c r="AD154" s="68">
        <f>'т.4001 выгрузка'!D149</f>
        <v>0</v>
      </c>
      <c r="AE154" s="68">
        <f>'т.4001 выгрузка'!E149</f>
        <v>0</v>
      </c>
      <c r="AF154" s="68">
        <f>'т.4001 выгрузка'!F149</f>
        <v>0</v>
      </c>
      <c r="AG154" s="68">
        <f>'т.4001 выгрузка'!G149</f>
        <v>0</v>
      </c>
      <c r="AH154" s="81">
        <f>'т.4001 выгрузка'!H149</f>
        <v>0</v>
      </c>
      <c r="AI154" s="71">
        <f t="shared" si="86"/>
        <v>0</v>
      </c>
      <c r="AJ154" s="70">
        <f t="shared" si="87"/>
        <v>0</v>
      </c>
      <c r="AK154" s="70">
        <f t="shared" si="88"/>
        <v>0</v>
      </c>
      <c r="AL154" s="70">
        <f t="shared" si="89"/>
        <v>0</v>
      </c>
      <c r="AM154" s="70">
        <f t="shared" si="90"/>
        <v>0</v>
      </c>
      <c r="AN154" s="70">
        <f t="shared" si="91"/>
        <v>0</v>
      </c>
      <c r="AO154" s="133">
        <f t="shared" si="73"/>
        <v>0</v>
      </c>
      <c r="AP154" s="133">
        <f t="shared" si="74"/>
        <v>0</v>
      </c>
      <c r="AQ154" s="133">
        <f t="shared" si="75"/>
        <v>0</v>
      </c>
      <c r="AR154" s="133">
        <f t="shared" si="76"/>
        <v>0</v>
      </c>
      <c r="AS154" s="133">
        <f t="shared" si="77"/>
        <v>0</v>
      </c>
      <c r="AT154" s="133">
        <f t="shared" si="78"/>
        <v>0</v>
      </c>
    </row>
    <row r="155" spans="1:46" ht="13.5" thickBot="1">
      <c r="A155" s="6" t="s">
        <v>843</v>
      </c>
      <c r="B155" s="52" t="s">
        <v>842</v>
      </c>
      <c r="C155" s="5">
        <f>'т.4000 выгрузка'!C150</f>
        <v>0</v>
      </c>
      <c r="D155" s="5">
        <f>'т.4000 выгрузка'!D150</f>
        <v>0</v>
      </c>
      <c r="E155" s="5">
        <f>'т.4000 выгрузка'!E150</f>
        <v>0</v>
      </c>
      <c r="F155" s="5">
        <f>'т.4000 выгрузка'!F150</f>
        <v>0</v>
      </c>
      <c r="G155" s="5">
        <f>'т.4000 выгрузка'!G150</f>
        <v>0</v>
      </c>
      <c r="H155" s="5">
        <f>'т.4000 выгрузка'!H150</f>
        <v>0</v>
      </c>
      <c r="I155" s="5">
        <f>'т.4000 выгрузка'!I150</f>
        <v>0</v>
      </c>
      <c r="J155" s="5">
        <f>'т.4000 выгрузка'!J150</f>
        <v>0</v>
      </c>
      <c r="K155" s="5">
        <f>'т.4000 выгрузка'!K150</f>
        <v>0</v>
      </c>
      <c r="L155" s="5">
        <f>'т.4000 выгрузка'!L150</f>
        <v>0</v>
      </c>
      <c r="M155" s="5">
        <f>'т.4000 выгрузка'!M150</f>
        <v>0</v>
      </c>
      <c r="N155" s="5">
        <f>'т.4000 выгрузка'!N150</f>
        <v>0</v>
      </c>
      <c r="O155" s="5">
        <f>'т.4000 выгрузка'!O150</f>
        <v>0</v>
      </c>
      <c r="P155" s="5">
        <f>'т.4000 выгрузка'!P150</f>
        <v>0</v>
      </c>
      <c r="Q155" s="5">
        <f>'т.4000 выгрузка'!Q150</f>
        <v>0</v>
      </c>
      <c r="R155" s="5">
        <f>'т.4000 выгрузка'!R150</f>
        <v>0</v>
      </c>
      <c r="S155" s="5">
        <f>'т.4000 выгрузка'!S150</f>
        <v>0</v>
      </c>
      <c r="T155" s="5">
        <f>'т.4000 выгрузка'!T150</f>
        <v>0</v>
      </c>
      <c r="U155" s="5">
        <f>'т.4000 выгрузка'!U150</f>
        <v>0</v>
      </c>
      <c r="V155" s="5">
        <f>'т.4000 выгрузка'!V150</f>
        <v>0</v>
      </c>
      <c r="W155" s="5">
        <f>'т.4000 выгрузка'!W150</f>
        <v>0</v>
      </c>
      <c r="X155" s="5">
        <f>'т.4000 выгрузка'!X150</f>
        <v>0</v>
      </c>
      <c r="Y155" s="5">
        <f>'т.4000 выгрузка'!Y150</f>
        <v>0</v>
      </c>
      <c r="Z155" s="5">
        <f>'т.4000 выгрузка'!Z150</f>
        <v>0</v>
      </c>
      <c r="AA155" s="5">
        <f>'т.4000 выгрузка'!AA150</f>
        <v>0</v>
      </c>
      <c r="AB155" s="5">
        <f>'т.4000 выгрузка'!AB150</f>
        <v>0</v>
      </c>
      <c r="AC155" s="93">
        <f>'т.4001 выгрузка'!C150</f>
        <v>0</v>
      </c>
      <c r="AD155" s="77">
        <f>'т.4001 выгрузка'!D150</f>
        <v>0</v>
      </c>
      <c r="AE155" s="77">
        <f>'т.4001 выгрузка'!E150</f>
        <v>0</v>
      </c>
      <c r="AF155" s="77">
        <f>'т.4001 выгрузка'!F150</f>
        <v>0</v>
      </c>
      <c r="AG155" s="77">
        <f>'т.4001 выгрузка'!G150</f>
        <v>0</v>
      </c>
      <c r="AH155" s="78">
        <f>'т.4001 выгрузка'!H150</f>
        <v>0</v>
      </c>
      <c r="AI155" s="71">
        <f t="shared" si="86"/>
        <v>0</v>
      </c>
      <c r="AJ155" s="70">
        <f t="shared" si="87"/>
        <v>0</v>
      </c>
      <c r="AK155" s="70">
        <f t="shared" si="88"/>
        <v>0</v>
      </c>
      <c r="AL155" s="70">
        <f t="shared" si="89"/>
        <v>0</v>
      </c>
      <c r="AM155" s="70">
        <f t="shared" si="90"/>
        <v>0</v>
      </c>
      <c r="AN155" s="70">
        <f t="shared" si="91"/>
        <v>0</v>
      </c>
      <c r="AO155" s="133">
        <f t="shared" si="73"/>
        <v>0</v>
      </c>
      <c r="AP155" s="133">
        <f t="shared" si="74"/>
        <v>0</v>
      </c>
      <c r="AQ155" s="133">
        <f t="shared" si="75"/>
        <v>0</v>
      </c>
      <c r="AR155" s="133">
        <f t="shared" si="76"/>
        <v>0</v>
      </c>
      <c r="AS155" s="133">
        <f t="shared" si="77"/>
        <v>0</v>
      </c>
      <c r="AT155" s="133">
        <f t="shared" si="78"/>
        <v>0</v>
      </c>
    </row>
  </sheetData>
  <mergeCells count="37">
    <mergeCell ref="AT4:AT7"/>
    <mergeCell ref="AO4:AO7"/>
    <mergeCell ref="AP4:AP7"/>
    <mergeCell ref="AQ4:AQ7"/>
    <mergeCell ref="AR4:AR7"/>
    <mergeCell ref="AS4:AS7"/>
    <mergeCell ref="A4:A6"/>
    <mergeCell ref="B4:B6"/>
    <mergeCell ref="C4:F4"/>
    <mergeCell ref="G4:J4"/>
    <mergeCell ref="K4:N4"/>
    <mergeCell ref="L5:N5"/>
    <mergeCell ref="C5:C6"/>
    <mergeCell ref="D5:F5"/>
    <mergeCell ref="G5:G6"/>
    <mergeCell ref="H5:J5"/>
    <mergeCell ref="K5:K6"/>
    <mergeCell ref="W4:Z4"/>
    <mergeCell ref="AL4:AL7"/>
    <mergeCell ref="AA4:AA6"/>
    <mergeCell ref="AB4:AB6"/>
    <mergeCell ref="T5:V5"/>
    <mergeCell ref="W5:W6"/>
    <mergeCell ref="X5:Z5"/>
    <mergeCell ref="S4:V4"/>
    <mergeCell ref="O4:R4"/>
    <mergeCell ref="O5:O6"/>
    <mergeCell ref="P5:R5"/>
    <mergeCell ref="S5:S6"/>
    <mergeCell ref="AM4:AM7"/>
    <mergeCell ref="AN4:AN7"/>
    <mergeCell ref="AC4:AD4"/>
    <mergeCell ref="AE4:AF4"/>
    <mergeCell ref="AG4:AH4"/>
    <mergeCell ref="AI4:AI7"/>
    <mergeCell ref="AJ4:AJ7"/>
    <mergeCell ref="AK4:AK7"/>
  </mergeCells>
  <conditionalFormatting sqref="AI8:AN155">
    <cfRule type="cellIs" dxfId="17" priority="2" operator="lessThan">
      <formula>0</formula>
    </cfRule>
  </conditionalFormatting>
  <conditionalFormatting sqref="AO8:AT155">
    <cfRule type="cellIs" dxfId="16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K19" sqref="K19:L19"/>
    </sheetView>
  </sheetViews>
  <sheetFormatPr defaultRowHeight="12.75"/>
  <cols>
    <col min="1" max="1" width="41.42578125" customWidth="1"/>
    <col min="2" max="2" width="9.140625" bestFit="1" customWidth="1"/>
    <col min="3" max="8" width="15" customWidth="1"/>
  </cols>
  <sheetData>
    <row r="1" spans="1:8" ht="15.75">
      <c r="A1" s="103"/>
      <c r="B1" s="61"/>
    </row>
    <row r="2" spans="1:8">
      <c r="A2" s="61" t="s">
        <v>1210</v>
      </c>
      <c r="B2" s="61"/>
    </row>
    <row r="3" spans="1:8">
      <c r="A3" s="61"/>
      <c r="B3" s="61"/>
      <c r="C3" s="63"/>
      <c r="D3" s="63"/>
      <c r="E3" s="63"/>
      <c r="F3" s="63"/>
      <c r="G3" s="63"/>
      <c r="H3" s="63"/>
    </row>
    <row r="4" spans="1:8">
      <c r="A4" s="61"/>
      <c r="B4" s="61"/>
    </row>
    <row r="5" spans="1:8">
      <c r="A5" s="61"/>
      <c r="B5" s="61"/>
    </row>
    <row r="6" spans="1:8">
      <c r="A6" s="61"/>
      <c r="B6" s="61"/>
    </row>
    <row r="7" spans="1:8">
      <c r="A7" s="61"/>
      <c r="B7" s="61"/>
    </row>
    <row r="8" spans="1:8">
      <c r="A8" s="61"/>
      <c r="B8" s="61"/>
    </row>
    <row r="9" spans="1:8" ht="63.75">
      <c r="A9" s="128" t="s">
        <v>1211</v>
      </c>
      <c r="B9" s="129" t="s">
        <v>1212</v>
      </c>
      <c r="C9" s="128" t="s">
        <v>1213</v>
      </c>
      <c r="D9" s="128" t="s">
        <v>1214</v>
      </c>
      <c r="E9" s="128" t="s">
        <v>1215</v>
      </c>
      <c r="F9" s="128" t="s">
        <v>1216</v>
      </c>
      <c r="G9" s="128" t="s">
        <v>1217</v>
      </c>
      <c r="H9" s="128" t="s">
        <v>1218</v>
      </c>
    </row>
    <row r="10" spans="1:8">
      <c r="A10" s="67" t="s">
        <v>1061</v>
      </c>
      <c r="B10" s="67" t="s">
        <v>1059</v>
      </c>
      <c r="C10" s="110" t="s">
        <v>1004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</row>
    <row r="11" spans="1:8" ht="25.5">
      <c r="A11" s="113" t="s">
        <v>1219</v>
      </c>
      <c r="B11" s="67" t="s">
        <v>1061</v>
      </c>
      <c r="C11" s="110"/>
      <c r="D11" s="43"/>
      <c r="E11" s="43"/>
      <c r="F11" s="43"/>
      <c r="G11" s="43"/>
      <c r="H11" s="43"/>
    </row>
    <row r="12" spans="1:8">
      <c r="A12" s="112" t="s">
        <v>1220</v>
      </c>
      <c r="B12" s="66" t="s">
        <v>1059</v>
      </c>
      <c r="C12" s="109"/>
      <c r="D12" s="42"/>
      <c r="E12" s="42"/>
      <c r="F12" s="42"/>
      <c r="G12" s="42"/>
      <c r="H12" s="42"/>
    </row>
    <row r="13" spans="1:8" ht="25.5">
      <c r="A13" s="112" t="s">
        <v>1221</v>
      </c>
      <c r="B13" s="66" t="s">
        <v>29</v>
      </c>
      <c r="C13" s="109"/>
      <c r="D13" s="42"/>
      <c r="E13" s="42"/>
      <c r="F13" s="42"/>
      <c r="G13" s="42"/>
      <c r="H13" s="42"/>
    </row>
    <row r="14" spans="1:8">
      <c r="A14" s="112" t="s">
        <v>1222</v>
      </c>
      <c r="B14" s="66" t="s">
        <v>1004</v>
      </c>
      <c r="C14" s="109"/>
      <c r="D14" s="42"/>
      <c r="E14" s="42"/>
      <c r="F14" s="42"/>
      <c r="G14" s="42"/>
      <c r="H14" s="42"/>
    </row>
    <row r="15" spans="1:8">
      <c r="A15" s="112" t="s">
        <v>1223</v>
      </c>
      <c r="B15" s="66" t="s">
        <v>56</v>
      </c>
      <c r="C15" s="109"/>
      <c r="D15" s="42"/>
      <c r="E15" s="42"/>
      <c r="F15" s="42"/>
      <c r="G15" s="42"/>
      <c r="H15" s="42"/>
    </row>
    <row r="16" spans="1:8">
      <c r="A16" s="112" t="s">
        <v>1224</v>
      </c>
      <c r="B16" s="66" t="s">
        <v>105</v>
      </c>
      <c r="C16" s="109"/>
      <c r="D16" s="42"/>
      <c r="E16" s="42"/>
      <c r="F16" s="42"/>
      <c r="G16" s="42"/>
      <c r="H16" s="42"/>
    </row>
    <row r="17" spans="1:8">
      <c r="A17" s="112" t="s">
        <v>1225</v>
      </c>
      <c r="B17" s="66" t="s">
        <v>1001</v>
      </c>
      <c r="C17" s="109"/>
      <c r="D17" s="42"/>
      <c r="E17" s="42"/>
      <c r="F17" s="42"/>
      <c r="G17" s="42"/>
      <c r="H17" s="42"/>
    </row>
    <row r="18" spans="1:8">
      <c r="A18" s="112" t="s">
        <v>1226</v>
      </c>
      <c r="B18" s="66" t="s">
        <v>117</v>
      </c>
      <c r="C18" s="109"/>
      <c r="D18" s="42"/>
      <c r="E18" s="42"/>
      <c r="F18" s="42"/>
      <c r="G18" s="42"/>
      <c r="H18" s="42"/>
    </row>
    <row r="19" spans="1:8" ht="25.5">
      <c r="A19" s="112" t="s">
        <v>1227</v>
      </c>
      <c r="B19" s="66" t="s">
        <v>983</v>
      </c>
      <c r="C19" s="109"/>
      <c r="D19" s="42"/>
      <c r="E19" s="42"/>
      <c r="F19" s="42"/>
      <c r="G19" s="42"/>
      <c r="H19" s="42"/>
    </row>
    <row r="20" spans="1:8" ht="25.5">
      <c r="A20" s="113" t="s">
        <v>1228</v>
      </c>
      <c r="B20" s="67" t="s">
        <v>979</v>
      </c>
      <c r="C20" s="110"/>
      <c r="D20" s="43"/>
      <c r="E20" s="43"/>
      <c r="F20" s="43"/>
      <c r="G20" s="43"/>
      <c r="H20" s="4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O18"/>
  <sheetViews>
    <sheetView workbookViewId="0">
      <selection activeCell="I15" sqref="I15"/>
    </sheetView>
  </sheetViews>
  <sheetFormatPr defaultRowHeight="12.75"/>
  <cols>
    <col min="1" max="1" width="24.28515625" customWidth="1"/>
    <col min="3" max="10" width="11.42578125" customWidth="1"/>
  </cols>
  <sheetData>
    <row r="1" spans="1:15" ht="84">
      <c r="A1" s="134"/>
      <c r="B1" s="134"/>
      <c r="C1" s="134" t="s">
        <v>1229</v>
      </c>
      <c r="D1" s="134" t="s">
        <v>1230</v>
      </c>
      <c r="E1" s="135" t="s">
        <v>1231</v>
      </c>
      <c r="F1" s="134" t="s">
        <v>1232</v>
      </c>
      <c r="G1" s="134" t="s">
        <v>1233</v>
      </c>
      <c r="H1" s="135" t="s">
        <v>1231</v>
      </c>
      <c r="I1" s="134" t="s">
        <v>1234</v>
      </c>
      <c r="J1" s="134" t="s">
        <v>1235</v>
      </c>
      <c r="K1" s="135" t="s">
        <v>1231</v>
      </c>
      <c r="L1" s="136" t="s">
        <v>1236</v>
      </c>
      <c r="M1" s="136" t="s">
        <v>1237</v>
      </c>
      <c r="N1" s="136" t="s">
        <v>1238</v>
      </c>
      <c r="O1" s="136" t="s">
        <v>1237</v>
      </c>
    </row>
    <row r="2" spans="1:15">
      <c r="A2" s="137">
        <v>1</v>
      </c>
      <c r="B2" s="137">
        <v>2</v>
      </c>
      <c r="C2" s="134">
        <v>3</v>
      </c>
      <c r="D2" s="134">
        <v>4</v>
      </c>
      <c r="E2" s="134"/>
      <c r="F2" s="134">
        <v>5</v>
      </c>
      <c r="G2" s="134">
        <v>6</v>
      </c>
      <c r="H2" s="134"/>
      <c r="I2" s="134">
        <v>7</v>
      </c>
      <c r="J2" s="134">
        <v>8</v>
      </c>
      <c r="K2" s="134"/>
    </row>
    <row r="3" spans="1:15" ht="51">
      <c r="A3" s="138" t="s">
        <v>1219</v>
      </c>
      <c r="B3" s="139">
        <v>1</v>
      </c>
      <c r="C3" s="140">
        <f>'т.4003 выгрузка'!C11</f>
        <v>0</v>
      </c>
      <c r="D3" s="140">
        <f>'т.4003 выгрузка'!D11</f>
        <v>0</v>
      </c>
      <c r="E3" s="141">
        <f>IFERROR(C3-D3,"-")</f>
        <v>0</v>
      </c>
      <c r="F3" s="140">
        <f>'т.4003 выгрузка'!E11</f>
        <v>0</v>
      </c>
      <c r="G3" s="140">
        <f>'т.4003 выгрузка'!F11</f>
        <v>0</v>
      </c>
      <c r="H3" s="141">
        <f>IFERROR(F3-G3,"-")</f>
        <v>0</v>
      </c>
      <c r="I3" s="140">
        <f>'т.4003 выгрузка'!G11</f>
        <v>0</v>
      </c>
      <c r="J3" s="140">
        <f>'т.4003 выгрузка'!H11</f>
        <v>0</v>
      </c>
      <c r="K3" s="141">
        <f>IFERROR(I3-J3,"-")</f>
        <v>0</v>
      </c>
      <c r="L3" s="141">
        <f>IFERROR(C3-F3,"-")</f>
        <v>0</v>
      </c>
      <c r="M3" s="141">
        <f>IFERROR(D3-G3,"-")</f>
        <v>0</v>
      </c>
      <c r="N3" s="141">
        <f>IFERROR(C3-I3,"-")</f>
        <v>0</v>
      </c>
      <c r="O3" s="141">
        <f>IFERROR(D3-J3,"-")</f>
        <v>0</v>
      </c>
    </row>
    <row r="4" spans="1:15" ht="25.5">
      <c r="A4" s="142" t="s">
        <v>1220</v>
      </c>
      <c r="B4" s="139">
        <v>2</v>
      </c>
      <c r="C4" s="140">
        <f>'т.4003 выгрузка'!C12</f>
        <v>0</v>
      </c>
      <c r="D4" s="140">
        <f>'т.4003 выгрузка'!D12</f>
        <v>0</v>
      </c>
      <c r="E4" s="135">
        <f t="shared" ref="E4:E15" si="0">IFERROR(C4-D4,"-")</f>
        <v>0</v>
      </c>
      <c r="F4" s="140">
        <f>'т.4003 выгрузка'!E12</f>
        <v>0</v>
      </c>
      <c r="G4" s="140">
        <f>'т.4003 выгрузка'!F12</f>
        <v>0</v>
      </c>
      <c r="H4" s="135">
        <f t="shared" ref="H4:H15" si="1">IFERROR(F4-G4,"-")</f>
        <v>0</v>
      </c>
      <c r="I4" s="140">
        <f>'т.4003 выгрузка'!G12</f>
        <v>0</v>
      </c>
      <c r="J4" s="140">
        <f>'т.4003 выгрузка'!H12</f>
        <v>0</v>
      </c>
      <c r="K4" s="135">
        <f t="shared" ref="K4:K15" si="2">IFERROR(I4-J4,"-")</f>
        <v>0</v>
      </c>
      <c r="L4" s="135">
        <f t="shared" ref="L4:M15" si="3">IFERROR(C4-F4,"-")</f>
        <v>0</v>
      </c>
      <c r="M4" s="135">
        <f t="shared" si="3"/>
        <v>0</v>
      </c>
      <c r="N4" s="135">
        <f t="shared" ref="N4:O15" si="4">IFERROR(C4-I4,"-")</f>
        <v>0</v>
      </c>
      <c r="O4" s="135">
        <f t="shared" si="4"/>
        <v>0</v>
      </c>
    </row>
    <row r="5" spans="1:15" ht="38.25">
      <c r="A5" s="144" t="s">
        <v>1239</v>
      </c>
      <c r="B5" s="145">
        <v>2.1</v>
      </c>
      <c r="C5" s="140">
        <f>'т.4003 выгрузка'!C13</f>
        <v>0</v>
      </c>
      <c r="D5" s="140">
        <f>'т.4003 выгрузка'!D13</f>
        <v>0</v>
      </c>
      <c r="E5" s="135">
        <f t="shared" si="0"/>
        <v>0</v>
      </c>
      <c r="F5" s="140">
        <f>'т.4003 выгрузка'!E13</f>
        <v>0</v>
      </c>
      <c r="G5" s="140">
        <f>'т.4003 выгрузка'!F13</f>
        <v>0</v>
      </c>
      <c r="H5" s="135">
        <f t="shared" si="1"/>
        <v>0</v>
      </c>
      <c r="I5" s="140">
        <f>'т.4003 выгрузка'!G13</f>
        <v>0</v>
      </c>
      <c r="J5" s="140">
        <f>'т.4003 выгрузка'!H13</f>
        <v>0</v>
      </c>
      <c r="K5" s="135">
        <f t="shared" si="2"/>
        <v>0</v>
      </c>
      <c r="L5" s="135">
        <f t="shared" si="3"/>
        <v>0</v>
      </c>
      <c r="M5" s="135">
        <f t="shared" si="3"/>
        <v>0</v>
      </c>
      <c r="N5" s="135">
        <f t="shared" si="4"/>
        <v>0</v>
      </c>
      <c r="O5" s="135">
        <f t="shared" si="4"/>
        <v>0</v>
      </c>
    </row>
    <row r="6" spans="1:15" ht="15">
      <c r="A6" s="146" t="s">
        <v>1240</v>
      </c>
      <c r="B6" s="145"/>
      <c r="C6" s="147">
        <f>IFERROR(C4-C5,"0")</f>
        <v>0</v>
      </c>
      <c r="D6" s="147">
        <f t="shared" ref="D6:O6" si="5">IFERROR(D4-D5,"0")</f>
        <v>0</v>
      </c>
      <c r="E6" s="147">
        <f t="shared" si="5"/>
        <v>0</v>
      </c>
      <c r="F6" s="147">
        <f t="shared" si="5"/>
        <v>0</v>
      </c>
      <c r="G6" s="147">
        <f t="shared" si="5"/>
        <v>0</v>
      </c>
      <c r="H6" s="147">
        <f t="shared" si="5"/>
        <v>0</v>
      </c>
      <c r="I6" s="147">
        <f t="shared" si="5"/>
        <v>0</v>
      </c>
      <c r="J6" s="147">
        <f t="shared" si="5"/>
        <v>0</v>
      </c>
      <c r="K6" s="147">
        <f t="shared" si="5"/>
        <v>0</v>
      </c>
      <c r="L6" s="147">
        <f t="shared" si="5"/>
        <v>0</v>
      </c>
      <c r="M6" s="147">
        <f t="shared" si="5"/>
        <v>0</v>
      </c>
      <c r="N6" s="147">
        <f t="shared" si="5"/>
        <v>0</v>
      </c>
      <c r="O6" s="147">
        <f t="shared" si="5"/>
        <v>0</v>
      </c>
    </row>
    <row r="7" spans="1:15" ht="15">
      <c r="A7" s="142" t="s">
        <v>1222</v>
      </c>
      <c r="B7" s="139">
        <v>3</v>
      </c>
      <c r="C7" s="143">
        <f>'т.4003 выгрузка'!C14</f>
        <v>0</v>
      </c>
      <c r="D7" s="143">
        <f>'т.4003 выгрузка'!D14</f>
        <v>0</v>
      </c>
      <c r="E7" s="135">
        <f t="shared" si="0"/>
        <v>0</v>
      </c>
      <c r="F7" s="143">
        <f>'т.4003 выгрузка'!E14</f>
        <v>0</v>
      </c>
      <c r="G7" s="143">
        <f>'т.4003 выгрузка'!F14</f>
        <v>0</v>
      </c>
      <c r="H7" s="135">
        <f t="shared" si="1"/>
        <v>0</v>
      </c>
      <c r="I7" s="143">
        <f>'т.4003 выгрузка'!G14</f>
        <v>0</v>
      </c>
      <c r="J7" s="143">
        <f>'т.4003 выгрузка'!H14</f>
        <v>0</v>
      </c>
      <c r="K7" s="135">
        <f t="shared" si="2"/>
        <v>0</v>
      </c>
      <c r="L7" s="135">
        <f t="shared" si="3"/>
        <v>0</v>
      </c>
      <c r="M7" s="135">
        <f t="shared" si="3"/>
        <v>0</v>
      </c>
      <c r="N7" s="135">
        <f t="shared" si="4"/>
        <v>0</v>
      </c>
      <c r="O7" s="135">
        <f t="shared" si="4"/>
        <v>0</v>
      </c>
    </row>
    <row r="8" spans="1:15" ht="25.5">
      <c r="A8" s="144" t="s">
        <v>1241</v>
      </c>
      <c r="B8" s="139">
        <v>3.1</v>
      </c>
      <c r="C8" s="143">
        <f>'т.4003 выгрузка'!C15</f>
        <v>0</v>
      </c>
      <c r="D8" s="143">
        <f>'т.4003 выгрузка'!D15</f>
        <v>0</v>
      </c>
      <c r="E8" s="135">
        <f t="shared" si="0"/>
        <v>0</v>
      </c>
      <c r="F8" s="143">
        <f>'т.4003 выгрузка'!E15</f>
        <v>0</v>
      </c>
      <c r="G8" s="143">
        <f>'т.4003 выгрузка'!F15</f>
        <v>0</v>
      </c>
      <c r="H8" s="135">
        <f t="shared" si="1"/>
        <v>0</v>
      </c>
      <c r="I8" s="143">
        <f>'т.4003 выгрузка'!G15</f>
        <v>0</v>
      </c>
      <c r="J8" s="143">
        <f>'т.4003 выгрузка'!H15</f>
        <v>0</v>
      </c>
      <c r="K8" s="135">
        <f t="shared" si="2"/>
        <v>0</v>
      </c>
      <c r="L8" s="135">
        <f t="shared" si="3"/>
        <v>0</v>
      </c>
      <c r="M8" s="135">
        <f t="shared" si="3"/>
        <v>0</v>
      </c>
      <c r="N8" s="135">
        <f t="shared" si="4"/>
        <v>0</v>
      </c>
      <c r="O8" s="135">
        <f t="shared" si="4"/>
        <v>0</v>
      </c>
    </row>
    <row r="9" spans="1:15" ht="25.5">
      <c r="A9" s="142" t="s">
        <v>1242</v>
      </c>
      <c r="B9" s="139">
        <v>3.2</v>
      </c>
      <c r="C9" s="143">
        <f>'т.4003 выгрузка'!C16</f>
        <v>0</v>
      </c>
      <c r="D9" s="143">
        <f>'т.4003 выгрузка'!D16</f>
        <v>0</v>
      </c>
      <c r="E9" s="135">
        <f t="shared" si="0"/>
        <v>0</v>
      </c>
      <c r="F9" s="143">
        <f>'т.4003 выгрузка'!E16</f>
        <v>0</v>
      </c>
      <c r="G9" s="143">
        <f>'т.4003 выгрузка'!F16</f>
        <v>0</v>
      </c>
      <c r="H9" s="135">
        <f t="shared" si="1"/>
        <v>0</v>
      </c>
      <c r="I9" s="143">
        <f>'т.4003 выгрузка'!G16</f>
        <v>0</v>
      </c>
      <c r="J9" s="143">
        <f>'т.4003 выгрузка'!H16</f>
        <v>0</v>
      </c>
      <c r="K9" s="135">
        <f t="shared" si="2"/>
        <v>0</v>
      </c>
      <c r="L9" s="135">
        <f t="shared" si="3"/>
        <v>0</v>
      </c>
      <c r="M9" s="135">
        <f t="shared" si="3"/>
        <v>0</v>
      </c>
      <c r="N9" s="135">
        <f t="shared" si="4"/>
        <v>0</v>
      </c>
      <c r="O9" s="135">
        <f t="shared" si="4"/>
        <v>0</v>
      </c>
    </row>
    <row r="10" spans="1:15" ht="15">
      <c r="A10" s="146" t="s">
        <v>1243</v>
      </c>
      <c r="B10" s="139"/>
      <c r="C10" s="147">
        <f>IFERROR(C7-C8-C9,"0")</f>
        <v>0</v>
      </c>
      <c r="D10" s="147">
        <f t="shared" ref="D10:O10" si="6">IFERROR(D7-D8-D9,"0")</f>
        <v>0</v>
      </c>
      <c r="E10" s="147">
        <f t="shared" si="6"/>
        <v>0</v>
      </c>
      <c r="F10" s="147">
        <f t="shared" si="6"/>
        <v>0</v>
      </c>
      <c r="G10" s="147">
        <f t="shared" si="6"/>
        <v>0</v>
      </c>
      <c r="H10" s="147">
        <f t="shared" si="6"/>
        <v>0</v>
      </c>
      <c r="I10" s="147">
        <f t="shared" si="6"/>
        <v>0</v>
      </c>
      <c r="J10" s="147">
        <f t="shared" si="6"/>
        <v>0</v>
      </c>
      <c r="K10" s="147">
        <f t="shared" si="6"/>
        <v>0</v>
      </c>
      <c r="L10" s="147">
        <f t="shared" si="6"/>
        <v>0</v>
      </c>
      <c r="M10" s="147">
        <f t="shared" si="6"/>
        <v>0</v>
      </c>
      <c r="N10" s="147">
        <f t="shared" si="6"/>
        <v>0</v>
      </c>
      <c r="O10" s="147">
        <f t="shared" si="6"/>
        <v>0</v>
      </c>
    </row>
    <row r="11" spans="1:15" ht="25.5">
      <c r="A11" s="138" t="s">
        <v>1244</v>
      </c>
      <c r="B11" s="139">
        <v>4</v>
      </c>
      <c r="C11" s="143">
        <f>'т.4003 выгрузка'!C17</f>
        <v>0</v>
      </c>
      <c r="D11" s="143">
        <f>'т.4003 выгрузка'!D17</f>
        <v>0</v>
      </c>
      <c r="E11" s="135">
        <f t="shared" si="0"/>
        <v>0</v>
      </c>
      <c r="F11" s="143">
        <f>'т.4003 выгрузка'!E17</f>
        <v>0</v>
      </c>
      <c r="G11" s="143">
        <f>'т.4003 выгрузка'!F17</f>
        <v>0</v>
      </c>
      <c r="H11" s="135">
        <f t="shared" si="1"/>
        <v>0</v>
      </c>
      <c r="I11" s="143">
        <f>'т.4003 выгрузка'!G17</f>
        <v>0</v>
      </c>
      <c r="J11" s="143">
        <f>'т.4003 выгрузка'!H17</f>
        <v>0</v>
      </c>
      <c r="K11" s="135">
        <f t="shared" si="2"/>
        <v>0</v>
      </c>
      <c r="L11" s="135">
        <f t="shared" si="3"/>
        <v>0</v>
      </c>
      <c r="M11" s="135">
        <f t="shared" si="3"/>
        <v>0</v>
      </c>
      <c r="N11" s="135">
        <f t="shared" si="4"/>
        <v>0</v>
      </c>
      <c r="O11" s="135">
        <f t="shared" si="4"/>
        <v>0</v>
      </c>
    </row>
    <row r="12" spans="1:15" ht="15">
      <c r="A12" s="142" t="s">
        <v>1245</v>
      </c>
      <c r="B12" s="139">
        <v>4.0999999999999996</v>
      </c>
      <c r="C12" s="143">
        <f>'т.4003 выгрузка'!C18</f>
        <v>0</v>
      </c>
      <c r="D12" s="143">
        <f>'т.4003 выгрузка'!D18</f>
        <v>0</v>
      </c>
      <c r="E12" s="135">
        <f t="shared" si="0"/>
        <v>0</v>
      </c>
      <c r="F12" s="143">
        <f>'т.4003 выгрузка'!E18</f>
        <v>0</v>
      </c>
      <c r="G12" s="143">
        <f>'т.4003 выгрузка'!F18</f>
        <v>0</v>
      </c>
      <c r="H12" s="135">
        <f t="shared" si="1"/>
        <v>0</v>
      </c>
      <c r="I12" s="143">
        <f>'т.4003 выгрузка'!G18</f>
        <v>0</v>
      </c>
      <c r="J12" s="143">
        <f>'т.4003 выгрузка'!H18</f>
        <v>0</v>
      </c>
      <c r="K12" s="135">
        <f t="shared" si="2"/>
        <v>0</v>
      </c>
      <c r="L12" s="135">
        <f t="shared" si="3"/>
        <v>0</v>
      </c>
      <c r="M12" s="135">
        <f t="shared" si="3"/>
        <v>0</v>
      </c>
      <c r="N12" s="135">
        <f t="shared" si="4"/>
        <v>0</v>
      </c>
      <c r="O12" s="135">
        <f t="shared" si="4"/>
        <v>0</v>
      </c>
    </row>
    <row r="13" spans="1:15" ht="15">
      <c r="A13" s="146" t="s">
        <v>1246</v>
      </c>
      <c r="B13" s="145"/>
      <c r="C13" s="147">
        <f>IFERROR(C11-C12,"0")</f>
        <v>0</v>
      </c>
      <c r="D13" s="147">
        <f t="shared" ref="D13:O13" si="7">IFERROR(D11-D12,"0")</f>
        <v>0</v>
      </c>
      <c r="E13" s="147">
        <f t="shared" si="7"/>
        <v>0</v>
      </c>
      <c r="F13" s="147">
        <f t="shared" si="7"/>
        <v>0</v>
      </c>
      <c r="G13" s="147">
        <f t="shared" si="7"/>
        <v>0</v>
      </c>
      <c r="H13" s="147">
        <f t="shared" si="7"/>
        <v>0</v>
      </c>
      <c r="I13" s="147">
        <f t="shared" si="7"/>
        <v>0</v>
      </c>
      <c r="J13" s="147">
        <f t="shared" si="7"/>
        <v>0</v>
      </c>
      <c r="K13" s="147">
        <f t="shared" si="7"/>
        <v>0</v>
      </c>
      <c r="L13" s="147">
        <f t="shared" si="7"/>
        <v>0</v>
      </c>
      <c r="M13" s="147">
        <f t="shared" si="7"/>
        <v>0</v>
      </c>
      <c r="N13" s="147">
        <f t="shared" si="7"/>
        <v>0</v>
      </c>
      <c r="O13" s="147">
        <f t="shared" si="7"/>
        <v>0</v>
      </c>
    </row>
    <row r="14" spans="1:15" ht="38.25">
      <c r="A14" s="138" t="s">
        <v>1247</v>
      </c>
      <c r="B14" s="139">
        <v>5</v>
      </c>
      <c r="C14" s="143">
        <f>'т.4003 выгрузка'!C19</f>
        <v>0</v>
      </c>
      <c r="D14" s="143">
        <f>'т.4003 выгрузка'!D19</f>
        <v>0</v>
      </c>
      <c r="E14" s="135">
        <f t="shared" si="0"/>
        <v>0</v>
      </c>
      <c r="F14" s="143">
        <f>'т.4003 выгрузка'!E19</f>
        <v>0</v>
      </c>
      <c r="G14" s="143">
        <f>'т.4003 выгрузка'!F19</f>
        <v>0</v>
      </c>
      <c r="H14" s="135">
        <f t="shared" si="1"/>
        <v>0</v>
      </c>
      <c r="I14" s="143">
        <f>'т.4003 выгрузка'!G19</f>
        <v>0</v>
      </c>
      <c r="J14" s="143">
        <f>'т.4003 выгрузка'!H19</f>
        <v>0</v>
      </c>
      <c r="K14" s="135">
        <f t="shared" si="2"/>
        <v>0</v>
      </c>
      <c r="L14" s="135">
        <f t="shared" si="3"/>
        <v>0</v>
      </c>
      <c r="M14" s="135">
        <f t="shared" si="3"/>
        <v>0</v>
      </c>
      <c r="N14" s="135">
        <f t="shared" si="4"/>
        <v>0</v>
      </c>
      <c r="O14" s="135">
        <f t="shared" si="4"/>
        <v>0</v>
      </c>
    </row>
    <row r="15" spans="1:15" ht="38.25">
      <c r="A15" s="138" t="s">
        <v>1248</v>
      </c>
      <c r="B15" s="139">
        <v>6</v>
      </c>
      <c r="C15" s="143">
        <f>'т.4003 выгрузка'!C20</f>
        <v>0</v>
      </c>
      <c r="D15" s="143">
        <f>'т.4003 выгрузка'!D20</f>
        <v>0</v>
      </c>
      <c r="E15" s="135">
        <f t="shared" si="0"/>
        <v>0</v>
      </c>
      <c r="F15" s="143">
        <f>'т.4003 выгрузка'!E20</f>
        <v>0</v>
      </c>
      <c r="G15" s="143">
        <f>'т.4003 выгрузка'!F20</f>
        <v>0</v>
      </c>
      <c r="H15" s="135">
        <f t="shared" si="1"/>
        <v>0</v>
      </c>
      <c r="I15" s="143">
        <f>'т.4003 выгрузка'!G20</f>
        <v>0</v>
      </c>
      <c r="J15" s="143">
        <f>'т.4003 выгрузка'!H20</f>
        <v>0</v>
      </c>
      <c r="K15" s="135">
        <f t="shared" si="2"/>
        <v>0</v>
      </c>
      <c r="L15" s="135">
        <f t="shared" si="3"/>
        <v>0</v>
      </c>
      <c r="M15" s="135">
        <f t="shared" si="3"/>
        <v>0</v>
      </c>
      <c r="N15" s="135">
        <f t="shared" si="4"/>
        <v>0</v>
      </c>
      <c r="O15" s="135">
        <f t="shared" si="4"/>
        <v>0</v>
      </c>
    </row>
    <row r="16" spans="1:15" ht="24">
      <c r="A16" s="146" t="s">
        <v>1249</v>
      </c>
      <c r="C16" s="147">
        <f>IFERROR(C3-C4-C7-C11,"0")</f>
        <v>0</v>
      </c>
      <c r="D16" s="147">
        <f t="shared" ref="D16:O16" si="8">IFERROR(D3-D4-D7-D11,"0")</f>
        <v>0</v>
      </c>
      <c r="E16" s="147">
        <f t="shared" si="8"/>
        <v>0</v>
      </c>
      <c r="F16" s="147">
        <f t="shared" si="8"/>
        <v>0</v>
      </c>
      <c r="G16" s="147">
        <f t="shared" si="8"/>
        <v>0</v>
      </c>
      <c r="H16" s="147">
        <f t="shared" si="8"/>
        <v>0</v>
      </c>
      <c r="I16" s="147">
        <f t="shared" si="8"/>
        <v>0</v>
      </c>
      <c r="J16" s="147">
        <f t="shared" si="8"/>
        <v>0</v>
      </c>
      <c r="K16" s="147">
        <f t="shared" si="8"/>
        <v>0</v>
      </c>
      <c r="L16" s="147">
        <f t="shared" si="8"/>
        <v>0</v>
      </c>
      <c r="M16" s="147">
        <f t="shared" si="8"/>
        <v>0</v>
      </c>
      <c r="N16" s="147">
        <f t="shared" si="8"/>
        <v>0</v>
      </c>
      <c r="O16" s="147">
        <f t="shared" si="8"/>
        <v>0</v>
      </c>
    </row>
    <row r="17" spans="1:15" ht="15">
      <c r="A17" s="146" t="s">
        <v>1250</v>
      </c>
      <c r="C17" s="147">
        <f>IFERROR(C3-C14,"0")</f>
        <v>0</v>
      </c>
      <c r="D17" s="147">
        <f t="shared" ref="D17:O17" si="9">IFERROR(D3-D14,"0")</f>
        <v>0</v>
      </c>
      <c r="E17" s="147">
        <f t="shared" si="9"/>
        <v>0</v>
      </c>
      <c r="F17" s="147">
        <f t="shared" si="9"/>
        <v>0</v>
      </c>
      <c r="G17" s="147">
        <f t="shared" si="9"/>
        <v>0</v>
      </c>
      <c r="H17" s="147">
        <f t="shared" si="9"/>
        <v>0</v>
      </c>
      <c r="I17" s="147">
        <f t="shared" si="9"/>
        <v>0</v>
      </c>
      <c r="J17" s="147">
        <f t="shared" si="9"/>
        <v>0</v>
      </c>
      <c r="K17" s="147">
        <f t="shared" si="9"/>
        <v>0</v>
      </c>
      <c r="L17" s="147">
        <f t="shared" si="9"/>
        <v>0</v>
      </c>
      <c r="M17" s="147">
        <f t="shared" si="9"/>
        <v>0</v>
      </c>
      <c r="N17" s="147">
        <f t="shared" si="9"/>
        <v>0</v>
      </c>
      <c r="O17" s="147">
        <f t="shared" si="9"/>
        <v>0</v>
      </c>
    </row>
    <row r="18" spans="1:15" ht="15">
      <c r="A18" s="146" t="s">
        <v>1251</v>
      </c>
      <c r="C18" s="147">
        <f>IFERROR(C3-C15,"0")</f>
        <v>0</v>
      </c>
      <c r="D18" s="147">
        <f t="shared" ref="D18:O18" si="10">IFERROR(D3-D15,"0")</f>
        <v>0</v>
      </c>
      <c r="E18" s="147">
        <f t="shared" si="10"/>
        <v>0</v>
      </c>
      <c r="F18" s="147">
        <f t="shared" si="10"/>
        <v>0</v>
      </c>
      <c r="G18" s="147">
        <f t="shared" si="10"/>
        <v>0</v>
      </c>
      <c r="H18" s="147">
        <f t="shared" si="10"/>
        <v>0</v>
      </c>
      <c r="I18" s="147">
        <f t="shared" si="10"/>
        <v>0</v>
      </c>
      <c r="J18" s="147">
        <f t="shared" si="10"/>
        <v>0</v>
      </c>
      <c r="K18" s="147">
        <f t="shared" si="10"/>
        <v>0</v>
      </c>
      <c r="L18" s="147">
        <f t="shared" si="10"/>
        <v>0</v>
      </c>
      <c r="M18" s="147">
        <f t="shared" si="10"/>
        <v>0</v>
      </c>
      <c r="N18" s="147">
        <f t="shared" si="10"/>
        <v>0</v>
      </c>
      <c r="O18" s="147">
        <f t="shared" si="10"/>
        <v>0</v>
      </c>
    </row>
  </sheetData>
  <conditionalFormatting sqref="C6:O6">
    <cfRule type="cellIs" dxfId="15" priority="10" operator="lessThan">
      <formula>0</formula>
    </cfRule>
  </conditionalFormatting>
  <conditionalFormatting sqref="C10:O10">
    <cfRule type="cellIs" dxfId="14" priority="9" operator="lessThan">
      <formula>0</formula>
    </cfRule>
  </conditionalFormatting>
  <conditionalFormatting sqref="C13:O13">
    <cfRule type="cellIs" dxfId="13" priority="8" operator="lessThan">
      <formula>0</formula>
    </cfRule>
  </conditionalFormatting>
  <conditionalFormatting sqref="C16:O18">
    <cfRule type="cellIs" dxfId="12" priority="7" operator="lessThan">
      <formula>0</formula>
    </cfRule>
  </conditionalFormatting>
  <conditionalFormatting sqref="E1">
    <cfRule type="cellIs" dxfId="11" priority="6" operator="lessThan">
      <formula>0</formula>
    </cfRule>
  </conditionalFormatting>
  <conditionalFormatting sqref="E3:E5 E7:E9 E11:E12 E14:E15">
    <cfRule type="cellIs" dxfId="10" priority="5" operator="lessThan">
      <formula>0</formula>
    </cfRule>
  </conditionalFormatting>
  <conditionalFormatting sqref="H1">
    <cfRule type="cellIs" dxfId="9" priority="4" operator="lessThan">
      <formula>0</formula>
    </cfRule>
  </conditionalFormatting>
  <conditionalFormatting sqref="H3:H5 H7:H9 H11:H12 H14:H15">
    <cfRule type="cellIs" dxfId="8" priority="3" operator="lessThan">
      <formula>0</formula>
    </cfRule>
  </conditionalFormatting>
  <conditionalFormatting sqref="K1:O1">
    <cfRule type="cellIs" dxfId="7" priority="2" operator="lessThan">
      <formula>0</formula>
    </cfRule>
  </conditionalFormatting>
  <conditionalFormatting sqref="K3:O5 K7:O9 K11:O12 K14:O15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J19" sqref="J19"/>
    </sheetView>
  </sheetViews>
  <sheetFormatPr defaultRowHeight="12.75"/>
  <cols>
    <col min="1" max="1" width="24.28515625" customWidth="1"/>
    <col min="2" max="2" width="9.140625" bestFit="1" customWidth="1"/>
    <col min="3" max="5" width="18.28515625" customWidth="1"/>
  </cols>
  <sheetData>
    <row r="1" spans="1:5" ht="15.75">
      <c r="A1" s="103"/>
      <c r="B1" s="61"/>
    </row>
    <row r="2" spans="1:5">
      <c r="A2" s="61" t="s">
        <v>2070</v>
      </c>
      <c r="B2" s="61"/>
    </row>
    <row r="3" spans="1:5">
      <c r="A3" s="62"/>
      <c r="B3" s="61"/>
      <c r="C3" s="63"/>
      <c r="D3" s="63"/>
      <c r="E3" s="63"/>
    </row>
    <row r="4" spans="1:5">
      <c r="A4" s="61"/>
      <c r="B4" s="61"/>
    </row>
    <row r="5" spans="1:5">
      <c r="A5" s="61"/>
      <c r="B5" s="61"/>
    </row>
    <row r="6" spans="1:5">
      <c r="A6" s="61"/>
      <c r="B6" s="61"/>
    </row>
    <row r="7" spans="1:5">
      <c r="A7" s="61"/>
      <c r="B7" s="61"/>
    </row>
    <row r="8" spans="1:5">
      <c r="A8" s="268">
        <v>4110</v>
      </c>
      <c r="B8" s="61"/>
    </row>
    <row r="9" spans="1:5" ht="38.25">
      <c r="A9" s="128" t="s">
        <v>2071</v>
      </c>
      <c r="B9" s="129" t="s">
        <v>1212</v>
      </c>
      <c r="C9" s="128" t="s">
        <v>2072</v>
      </c>
      <c r="D9" s="128" t="s">
        <v>2073</v>
      </c>
      <c r="E9" s="128" t="s">
        <v>2074</v>
      </c>
    </row>
    <row r="10" spans="1:5">
      <c r="A10" s="157">
        <v>1</v>
      </c>
      <c r="B10" s="157">
        <v>2</v>
      </c>
      <c r="C10" s="68">
        <v>3</v>
      </c>
      <c r="D10" s="43">
        <v>4</v>
      </c>
      <c r="E10" s="43">
        <v>5</v>
      </c>
    </row>
    <row r="11" spans="1:5">
      <c r="A11" s="66" t="s">
        <v>2075</v>
      </c>
      <c r="B11" s="267">
        <v>1</v>
      </c>
      <c r="C11" s="262"/>
      <c r="D11" s="263"/>
      <c r="E11" s="263"/>
    </row>
    <row r="12" spans="1:5">
      <c r="A12" s="66" t="s">
        <v>2076</v>
      </c>
      <c r="B12" s="267">
        <v>2</v>
      </c>
      <c r="C12" s="262"/>
      <c r="D12" s="263"/>
      <c r="E12" s="263"/>
    </row>
    <row r="13" spans="1:5">
      <c r="A13" s="66" t="s">
        <v>2077</v>
      </c>
      <c r="B13" s="267">
        <v>3</v>
      </c>
      <c r="C13" s="262"/>
      <c r="D13" s="263"/>
      <c r="E13" s="263"/>
    </row>
    <row r="14" spans="1:5">
      <c r="A14" s="66" t="s">
        <v>2078</v>
      </c>
      <c r="B14" s="267">
        <v>4</v>
      </c>
      <c r="C14" s="264"/>
      <c r="D14" s="263"/>
      <c r="E14" s="263"/>
    </row>
    <row r="15" spans="1:5">
      <c r="A15" s="66" t="s">
        <v>2079</v>
      </c>
      <c r="B15" s="267">
        <v>5</v>
      </c>
      <c r="C15" s="262"/>
      <c r="D15" s="263"/>
      <c r="E15" s="263"/>
    </row>
    <row r="16" spans="1:5">
      <c r="A16" s="66" t="s">
        <v>2080</v>
      </c>
      <c r="B16" s="267">
        <v>6</v>
      </c>
      <c r="C16" s="262"/>
      <c r="D16" s="263"/>
      <c r="E16" s="263"/>
    </row>
    <row r="17" spans="1:5">
      <c r="A17" s="66" t="s">
        <v>2081</v>
      </c>
      <c r="B17" s="267">
        <v>7</v>
      </c>
      <c r="C17" s="262"/>
      <c r="D17" s="263"/>
      <c r="E17" s="263"/>
    </row>
    <row r="18" spans="1:5">
      <c r="A18" s="66" t="s">
        <v>2082</v>
      </c>
      <c r="B18" s="267">
        <v>8</v>
      </c>
      <c r="C18" s="264"/>
      <c r="D18" s="263"/>
      <c r="E18" s="263"/>
    </row>
    <row r="19" spans="1:5">
      <c r="A19" s="66" t="s">
        <v>2083</v>
      </c>
      <c r="B19" s="267">
        <v>9</v>
      </c>
      <c r="C19" s="264"/>
      <c r="D19" s="263"/>
      <c r="E19" s="263"/>
    </row>
    <row r="20" spans="1:5">
      <c r="A20" s="266" t="s">
        <v>16</v>
      </c>
      <c r="B20" s="157">
        <v>10</v>
      </c>
      <c r="C20" s="265"/>
      <c r="D20" s="124"/>
      <c r="E20" s="1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I18"/>
  <sheetViews>
    <sheetView workbookViewId="0">
      <selection activeCell="A2" sqref="A2:D2"/>
    </sheetView>
  </sheetViews>
  <sheetFormatPr defaultRowHeight="12.75"/>
  <cols>
    <col min="1" max="1" width="2.5703125" bestFit="1" customWidth="1"/>
    <col min="2" max="2" width="36.7109375" customWidth="1"/>
    <col min="3" max="3" width="17.28515625" customWidth="1"/>
    <col min="4" max="4" width="16.28515625" customWidth="1"/>
    <col min="5" max="5" width="16.5703125" customWidth="1"/>
    <col min="6" max="6" width="23" customWidth="1"/>
    <col min="9" max="9" width="36.140625" customWidth="1"/>
  </cols>
  <sheetData>
    <row r="1" spans="1:9" ht="30" customHeight="1">
      <c r="A1" s="260" t="s">
        <v>2037</v>
      </c>
      <c r="B1" s="194"/>
      <c r="C1" s="194"/>
      <c r="D1" s="194"/>
    </row>
    <row r="2" spans="1:9" ht="15.75" customHeight="1">
      <c r="A2" s="193" t="s">
        <v>1313</v>
      </c>
      <c r="B2" s="193"/>
      <c r="C2" s="193"/>
      <c r="D2" s="193"/>
    </row>
    <row r="3" spans="1:9" ht="15" customHeight="1">
      <c r="A3" s="67" t="s">
        <v>1307</v>
      </c>
      <c r="B3" s="67" t="s">
        <v>1308</v>
      </c>
      <c r="C3" s="114" t="s">
        <v>1309</v>
      </c>
      <c r="D3" s="43"/>
    </row>
    <row r="4" spans="1:9" ht="15" customHeight="1">
      <c r="A4" s="67" t="s">
        <v>1310</v>
      </c>
      <c r="B4" s="67" t="s">
        <v>1311</v>
      </c>
      <c r="C4" s="114" t="s">
        <v>1312</v>
      </c>
      <c r="D4" s="43"/>
    </row>
    <row r="5" spans="1:9" ht="15" customHeight="1"/>
    <row r="6" spans="1:9">
      <c r="A6" s="193" t="s">
        <v>1318</v>
      </c>
      <c r="B6" s="193"/>
      <c r="C6" s="193"/>
      <c r="D6" s="193"/>
    </row>
    <row r="7" spans="1:9" ht="16.5" customHeight="1">
      <c r="A7" s="67" t="s">
        <v>1307</v>
      </c>
      <c r="B7" s="67" t="s">
        <v>1314</v>
      </c>
      <c r="C7" s="114" t="s">
        <v>1315</v>
      </c>
      <c r="D7" s="43"/>
    </row>
    <row r="8" spans="1:9" ht="15.75" customHeight="1">
      <c r="A8" s="67" t="s">
        <v>1310</v>
      </c>
      <c r="B8" s="67" t="s">
        <v>1316</v>
      </c>
      <c r="C8" s="114" t="s">
        <v>1317</v>
      </c>
      <c r="D8" s="43"/>
    </row>
    <row r="10" spans="1:9">
      <c r="A10" s="193" t="s">
        <v>1328</v>
      </c>
      <c r="B10" s="193"/>
      <c r="C10" s="193"/>
      <c r="D10" s="193"/>
      <c r="E10" s="193"/>
      <c r="F10" s="193"/>
      <c r="G10" s="193"/>
      <c r="H10" s="193"/>
      <c r="I10" s="193"/>
    </row>
    <row r="11" spans="1:9" ht="101.25" customHeight="1">
      <c r="A11" s="192" t="s">
        <v>1168</v>
      </c>
      <c r="B11" s="192" t="s">
        <v>1319</v>
      </c>
      <c r="C11" s="192" t="s">
        <v>1320</v>
      </c>
      <c r="D11" s="192"/>
      <c r="E11" s="192"/>
      <c r="F11" s="192"/>
      <c r="G11" s="192"/>
      <c r="H11" s="192"/>
      <c r="I11" s="192" t="s">
        <v>1321</v>
      </c>
    </row>
    <row r="12" spans="1:9" ht="67.5">
      <c r="A12" s="192"/>
      <c r="B12" s="192"/>
      <c r="C12" s="158" t="s">
        <v>1322</v>
      </c>
      <c r="D12" s="158" t="s">
        <v>1323</v>
      </c>
      <c r="E12" s="158" t="s">
        <v>1324</v>
      </c>
      <c r="F12" s="158" t="s">
        <v>1325</v>
      </c>
      <c r="G12" s="158" t="s">
        <v>1279</v>
      </c>
      <c r="H12" s="158" t="s">
        <v>1326</v>
      </c>
      <c r="I12" s="192"/>
    </row>
    <row r="13" spans="1:9">
      <c r="A13" s="158">
        <v>1</v>
      </c>
      <c r="B13" s="158">
        <v>2</v>
      </c>
      <c r="C13" s="158">
        <v>3</v>
      </c>
      <c r="D13" s="158">
        <v>4</v>
      </c>
      <c r="E13" s="158">
        <v>5</v>
      </c>
      <c r="F13" s="158">
        <v>6</v>
      </c>
      <c r="G13" s="158">
        <v>7</v>
      </c>
      <c r="H13" s="158">
        <v>8</v>
      </c>
      <c r="I13" s="158">
        <v>9</v>
      </c>
    </row>
    <row r="14" spans="1:9">
      <c r="A14" s="159">
        <v>1</v>
      </c>
      <c r="B14" s="160" t="s">
        <v>1327</v>
      </c>
      <c r="C14" s="161"/>
      <c r="D14" s="161"/>
      <c r="E14" s="161"/>
      <c r="F14" s="161"/>
      <c r="G14" s="161"/>
      <c r="H14" s="161"/>
      <c r="I14" s="161"/>
    </row>
    <row r="16" spans="1:9">
      <c r="A16" s="193" t="s">
        <v>1332</v>
      </c>
      <c r="B16" s="193"/>
      <c r="C16" s="193"/>
      <c r="D16" s="193"/>
    </row>
    <row r="17" spans="1:4" ht="12.75" customHeight="1">
      <c r="A17" s="67" t="s">
        <v>1307</v>
      </c>
      <c r="B17" s="67" t="s">
        <v>1329</v>
      </c>
      <c r="C17" s="114" t="s">
        <v>1330</v>
      </c>
      <c r="D17" s="43"/>
    </row>
    <row r="18" spans="1:4" ht="13.5" customHeight="1">
      <c r="A18" s="67" t="s">
        <v>1310</v>
      </c>
      <c r="B18" s="67" t="s">
        <v>1285</v>
      </c>
      <c r="C18" s="114" t="s">
        <v>1331</v>
      </c>
      <c r="D18" s="43"/>
    </row>
  </sheetData>
  <mergeCells count="9">
    <mergeCell ref="A16:D16"/>
    <mergeCell ref="A2:D2"/>
    <mergeCell ref="A1:D1"/>
    <mergeCell ref="A6:D6"/>
    <mergeCell ref="A11:A12"/>
    <mergeCell ref="B11:B12"/>
    <mergeCell ref="C11:H11"/>
    <mergeCell ref="I11:I12"/>
    <mergeCell ref="A10:I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tabColor theme="7" tint="0.79998168889431442"/>
  </sheetPr>
  <dimension ref="A1:E361"/>
  <sheetViews>
    <sheetView workbookViewId="0">
      <selection sqref="A1:D1"/>
    </sheetView>
  </sheetViews>
  <sheetFormatPr defaultRowHeight="12.75"/>
  <sheetData>
    <row r="1" spans="1:5">
      <c r="A1" s="199"/>
      <c r="B1" s="199"/>
      <c r="C1" s="199"/>
      <c r="D1" s="199"/>
      <c r="E1" s="162"/>
    </row>
    <row r="2" spans="1:5">
      <c r="A2" s="200" t="s">
        <v>1784</v>
      </c>
      <c r="B2" s="201"/>
      <c r="C2" s="201"/>
      <c r="D2" s="201"/>
      <c r="E2" s="201"/>
    </row>
    <row r="3" spans="1:5">
      <c r="A3" s="201"/>
      <c r="B3" s="201"/>
      <c r="C3" s="201"/>
      <c r="D3" s="201"/>
      <c r="E3" s="201"/>
    </row>
    <row r="4" spans="1:5">
      <c r="A4" s="201"/>
      <c r="B4" s="201"/>
      <c r="C4" s="201"/>
      <c r="D4" s="201"/>
      <c r="E4" s="201"/>
    </row>
    <row r="5" spans="1:5">
      <c r="A5" s="195"/>
      <c r="B5" s="195"/>
      <c r="C5" s="195"/>
      <c r="D5" s="195"/>
      <c r="E5" s="195"/>
    </row>
    <row r="6" spans="1:5" ht="14.25">
      <c r="A6" s="198" t="s">
        <v>1783</v>
      </c>
      <c r="B6" s="198"/>
      <c r="C6" s="198"/>
      <c r="D6" s="198"/>
      <c r="E6" s="198"/>
    </row>
    <row r="7" spans="1:5">
      <c r="A7" s="197"/>
      <c r="B7" s="197"/>
      <c r="C7" s="197"/>
      <c r="D7" s="197"/>
      <c r="E7" s="197"/>
    </row>
    <row r="8" spans="1:5">
      <c r="A8" s="164">
        <v>1</v>
      </c>
      <c r="B8" s="165" t="s">
        <v>1785</v>
      </c>
      <c r="C8" s="165" t="s">
        <v>1786</v>
      </c>
      <c r="D8" s="165" t="s">
        <v>1787</v>
      </c>
      <c r="E8" s="257"/>
    </row>
    <row r="9" spans="1:5">
      <c r="A9" s="166">
        <v>2</v>
      </c>
      <c r="B9" s="167" t="s">
        <v>1788</v>
      </c>
      <c r="C9" s="167" t="s">
        <v>1789</v>
      </c>
      <c r="D9" s="167" t="s">
        <v>1790</v>
      </c>
      <c r="E9" s="258"/>
    </row>
    <row r="10" spans="1:5">
      <c r="A10" s="164">
        <v>3</v>
      </c>
      <c r="B10" s="165" t="s">
        <v>1791</v>
      </c>
      <c r="C10" s="165" t="s">
        <v>1792</v>
      </c>
      <c r="D10" s="165" t="s">
        <v>1793</v>
      </c>
      <c r="E10" s="257"/>
    </row>
    <row r="11" spans="1:5">
      <c r="A11" s="166">
        <v>4</v>
      </c>
      <c r="B11" s="167" t="s">
        <v>1794</v>
      </c>
      <c r="C11" s="167" t="s">
        <v>1795</v>
      </c>
      <c r="D11" s="167" t="s">
        <v>1796</v>
      </c>
      <c r="E11" s="258"/>
    </row>
    <row r="12" spans="1:5">
      <c r="A12" s="168">
        <v>5</v>
      </c>
      <c r="B12" s="169" t="s">
        <v>1797</v>
      </c>
      <c r="C12" s="169" t="s">
        <v>1798</v>
      </c>
      <c r="D12" s="169" t="s">
        <v>1799</v>
      </c>
      <c r="E12" s="259"/>
    </row>
    <row r="13" spans="1:5">
      <c r="A13" s="166">
        <v>6</v>
      </c>
      <c r="B13" s="167" t="s">
        <v>1800</v>
      </c>
      <c r="C13" s="167" t="s">
        <v>1801</v>
      </c>
      <c r="D13" s="167" t="s">
        <v>1802</v>
      </c>
      <c r="E13" s="258"/>
    </row>
    <row r="14" spans="1:5">
      <c r="A14" s="164">
        <v>7</v>
      </c>
      <c r="B14" s="165" t="s">
        <v>1803</v>
      </c>
      <c r="C14" s="165" t="s">
        <v>1804</v>
      </c>
      <c r="D14" s="165" t="s">
        <v>1805</v>
      </c>
      <c r="E14" s="257"/>
    </row>
    <row r="15" spans="1:5">
      <c r="A15" s="166">
        <v>8</v>
      </c>
      <c r="B15" s="167" t="s">
        <v>1806</v>
      </c>
      <c r="C15" s="167" t="s">
        <v>1807</v>
      </c>
      <c r="D15" s="167" t="s">
        <v>1808</v>
      </c>
      <c r="E15" s="258"/>
    </row>
    <row r="16" spans="1:5">
      <c r="A16" s="164">
        <v>9</v>
      </c>
      <c r="B16" s="165" t="s">
        <v>1809</v>
      </c>
      <c r="C16" s="165" t="s">
        <v>1810</v>
      </c>
      <c r="D16" s="165" t="s">
        <v>1802</v>
      </c>
      <c r="E16" s="257"/>
    </row>
    <row r="17" spans="1:5">
      <c r="A17" s="166">
        <v>10</v>
      </c>
      <c r="B17" s="167" t="s">
        <v>1811</v>
      </c>
      <c r="C17" s="167" t="s">
        <v>1812</v>
      </c>
      <c r="D17" s="167" t="s">
        <v>1813</v>
      </c>
      <c r="E17" s="258"/>
    </row>
    <row r="18" spans="1:5">
      <c r="A18" s="164">
        <v>11</v>
      </c>
      <c r="B18" s="165" t="s">
        <v>1814</v>
      </c>
      <c r="C18" s="165" t="s">
        <v>1815</v>
      </c>
      <c r="D18" s="165" t="s">
        <v>1386</v>
      </c>
      <c r="E18" s="257"/>
    </row>
    <row r="19" spans="1:5">
      <c r="A19" s="166">
        <v>12</v>
      </c>
      <c r="B19" s="167" t="s">
        <v>1816</v>
      </c>
      <c r="C19" s="167" t="s">
        <v>1817</v>
      </c>
      <c r="D19" s="167" t="s">
        <v>1818</v>
      </c>
      <c r="E19" s="258"/>
    </row>
    <row r="20" spans="1:5">
      <c r="A20" s="164">
        <v>13</v>
      </c>
      <c r="B20" s="165" t="s">
        <v>1819</v>
      </c>
      <c r="C20" s="165" t="s">
        <v>1820</v>
      </c>
      <c r="D20" s="165" t="s">
        <v>1821</v>
      </c>
      <c r="E20" s="257"/>
    </row>
    <row r="21" spans="1:5">
      <c r="A21" s="166">
        <v>14</v>
      </c>
      <c r="B21" s="167" t="s">
        <v>1335</v>
      </c>
      <c r="C21" s="167" t="s">
        <v>1336</v>
      </c>
      <c r="D21" s="167" t="s">
        <v>1337</v>
      </c>
      <c r="E21" s="258"/>
    </row>
    <row r="22" spans="1:5">
      <c r="A22" s="164">
        <v>15</v>
      </c>
      <c r="B22" s="165" t="s">
        <v>1338</v>
      </c>
      <c r="C22" s="165" t="s">
        <v>1339</v>
      </c>
      <c r="D22" s="165" t="s">
        <v>1340</v>
      </c>
      <c r="E22" s="257"/>
    </row>
    <row r="23" spans="1:5">
      <c r="A23" s="166">
        <v>16</v>
      </c>
      <c r="B23" s="167" t="s">
        <v>1822</v>
      </c>
      <c r="C23" s="167" t="s">
        <v>1823</v>
      </c>
      <c r="D23" s="167" t="s">
        <v>1386</v>
      </c>
      <c r="E23" s="258"/>
    </row>
    <row r="24" spans="1:5">
      <c r="A24" s="164">
        <v>17</v>
      </c>
      <c r="B24" s="165" t="s">
        <v>1341</v>
      </c>
      <c r="C24" s="165" t="s">
        <v>1342</v>
      </c>
      <c r="D24" s="165" t="s">
        <v>1343</v>
      </c>
      <c r="E24" s="257"/>
    </row>
    <row r="25" spans="1:5">
      <c r="A25" s="166">
        <v>18</v>
      </c>
      <c r="B25" s="167" t="s">
        <v>1344</v>
      </c>
      <c r="C25" s="167" t="s">
        <v>1345</v>
      </c>
      <c r="D25" s="167" t="s">
        <v>1346</v>
      </c>
      <c r="E25" s="258"/>
    </row>
    <row r="26" spans="1:5">
      <c r="A26" s="164">
        <v>19</v>
      </c>
      <c r="B26" s="165" t="s">
        <v>1824</v>
      </c>
      <c r="C26" s="165" t="s">
        <v>1825</v>
      </c>
      <c r="D26" s="165" t="s">
        <v>1826</v>
      </c>
      <c r="E26" s="257"/>
    </row>
    <row r="27" spans="1:5">
      <c r="A27" s="166">
        <v>20</v>
      </c>
      <c r="B27" s="167" t="s">
        <v>1827</v>
      </c>
      <c r="C27" s="167" t="s">
        <v>1828</v>
      </c>
      <c r="D27" s="167" t="s">
        <v>1829</v>
      </c>
      <c r="E27" s="258"/>
    </row>
    <row r="28" spans="1:5">
      <c r="A28" s="164">
        <v>21</v>
      </c>
      <c r="B28" s="165" t="s">
        <v>1830</v>
      </c>
      <c r="C28" s="165" t="s">
        <v>1831</v>
      </c>
      <c r="D28" s="165" t="s">
        <v>1832</v>
      </c>
      <c r="E28" s="257"/>
    </row>
    <row r="29" spans="1:5">
      <c r="A29" s="166">
        <v>22</v>
      </c>
      <c r="B29" s="167" t="s">
        <v>1827</v>
      </c>
      <c r="C29" s="167" t="s">
        <v>1833</v>
      </c>
      <c r="D29" s="167" t="s">
        <v>1834</v>
      </c>
      <c r="E29" s="258"/>
    </row>
    <row r="30" spans="1:5">
      <c r="A30" s="164">
        <v>23</v>
      </c>
      <c r="B30" s="165" t="s">
        <v>1835</v>
      </c>
      <c r="C30" s="165" t="s">
        <v>1836</v>
      </c>
      <c r="D30" s="165" t="s">
        <v>1837</v>
      </c>
      <c r="E30" s="257"/>
    </row>
    <row r="31" spans="1:5">
      <c r="A31" s="166">
        <v>24</v>
      </c>
      <c r="B31" s="167" t="s">
        <v>1827</v>
      </c>
      <c r="C31" s="167" t="s">
        <v>1838</v>
      </c>
      <c r="D31" s="167" t="s">
        <v>1839</v>
      </c>
      <c r="E31" s="258"/>
    </row>
    <row r="32" spans="1:5">
      <c r="A32" s="164">
        <v>25</v>
      </c>
      <c r="B32" s="165" t="s">
        <v>1840</v>
      </c>
      <c r="C32" s="165" t="s">
        <v>1841</v>
      </c>
      <c r="D32" s="165" t="s">
        <v>1842</v>
      </c>
      <c r="E32" s="257"/>
    </row>
    <row r="33" spans="1:5">
      <c r="A33" s="166">
        <v>26</v>
      </c>
      <c r="B33" s="167" t="s">
        <v>1843</v>
      </c>
      <c r="C33" s="167" t="s">
        <v>1844</v>
      </c>
      <c r="D33" s="167" t="s">
        <v>1845</v>
      </c>
      <c r="E33" s="258"/>
    </row>
    <row r="34" spans="1:5">
      <c r="A34" s="164">
        <v>27</v>
      </c>
      <c r="B34" s="165" t="s">
        <v>1846</v>
      </c>
      <c r="C34" s="165" t="s">
        <v>1847</v>
      </c>
      <c r="D34" s="165" t="s">
        <v>1848</v>
      </c>
      <c r="E34" s="257"/>
    </row>
    <row r="35" spans="1:5">
      <c r="A35" s="166">
        <v>28</v>
      </c>
      <c r="B35" s="167" t="s">
        <v>1849</v>
      </c>
      <c r="C35" s="167" t="s">
        <v>1850</v>
      </c>
      <c r="D35" s="167" t="s">
        <v>1851</v>
      </c>
      <c r="E35" s="258"/>
    </row>
    <row r="36" spans="1:5">
      <c r="A36" s="164">
        <v>29</v>
      </c>
      <c r="B36" s="165" t="s">
        <v>1852</v>
      </c>
      <c r="C36" s="165" t="s">
        <v>1853</v>
      </c>
      <c r="D36" s="165" t="s">
        <v>1854</v>
      </c>
      <c r="E36" s="257"/>
    </row>
    <row r="37" spans="1:5">
      <c r="A37" s="166">
        <v>30</v>
      </c>
      <c r="B37" s="167" t="s">
        <v>1855</v>
      </c>
      <c r="C37" s="167" t="s">
        <v>1856</v>
      </c>
      <c r="D37" s="167" t="s">
        <v>1857</v>
      </c>
      <c r="E37" s="258"/>
    </row>
    <row r="38" spans="1:5">
      <c r="A38" s="164">
        <v>31</v>
      </c>
      <c r="B38" s="165" t="s">
        <v>1858</v>
      </c>
      <c r="C38" s="165" t="s">
        <v>1859</v>
      </c>
      <c r="D38" s="165" t="s">
        <v>1860</v>
      </c>
      <c r="E38" s="257"/>
    </row>
    <row r="39" spans="1:5">
      <c r="A39" s="166">
        <v>32</v>
      </c>
      <c r="B39" s="167" t="s">
        <v>1861</v>
      </c>
      <c r="C39" s="167" t="s">
        <v>1862</v>
      </c>
      <c r="D39" s="167" t="s">
        <v>1863</v>
      </c>
      <c r="E39" s="258"/>
    </row>
    <row r="40" spans="1:5">
      <c r="A40" s="164">
        <v>33</v>
      </c>
      <c r="B40" s="165" t="s">
        <v>1864</v>
      </c>
      <c r="C40" s="165" t="s">
        <v>1865</v>
      </c>
      <c r="D40" s="165" t="s">
        <v>1866</v>
      </c>
      <c r="E40" s="257"/>
    </row>
    <row r="41" spans="1:5">
      <c r="A41" s="166">
        <v>34</v>
      </c>
      <c r="B41" s="167" t="s">
        <v>1867</v>
      </c>
      <c r="C41" s="167" t="s">
        <v>1868</v>
      </c>
      <c r="D41" s="167" t="s">
        <v>1869</v>
      </c>
      <c r="E41" s="258"/>
    </row>
    <row r="42" spans="1:5">
      <c r="A42" s="164">
        <v>35</v>
      </c>
      <c r="B42" s="165" t="s">
        <v>1870</v>
      </c>
      <c r="C42" s="165" t="s">
        <v>1871</v>
      </c>
      <c r="D42" s="165" t="s">
        <v>1872</v>
      </c>
      <c r="E42" s="257"/>
    </row>
    <row r="43" spans="1:5">
      <c r="A43" s="166">
        <v>36</v>
      </c>
      <c r="B43" s="167" t="s">
        <v>1873</v>
      </c>
      <c r="C43" s="167" t="s">
        <v>1874</v>
      </c>
      <c r="D43" s="167" t="s">
        <v>1875</v>
      </c>
      <c r="E43" s="258"/>
    </row>
    <row r="44" spans="1:5">
      <c r="A44" s="164">
        <v>37</v>
      </c>
      <c r="B44" s="165" t="s">
        <v>1876</v>
      </c>
      <c r="C44" s="165" t="s">
        <v>1877</v>
      </c>
      <c r="D44" s="165" t="s">
        <v>1878</v>
      </c>
      <c r="E44" s="257"/>
    </row>
    <row r="45" spans="1:5">
      <c r="A45" s="166">
        <v>38</v>
      </c>
      <c r="B45" s="167" t="s">
        <v>1879</v>
      </c>
      <c r="C45" s="167" t="s">
        <v>1880</v>
      </c>
      <c r="D45" s="167" t="s">
        <v>1881</v>
      </c>
      <c r="E45" s="258"/>
    </row>
    <row r="46" spans="1:5">
      <c r="A46" s="164">
        <v>39</v>
      </c>
      <c r="B46" s="165" t="s">
        <v>1882</v>
      </c>
      <c r="C46" s="165" t="s">
        <v>1883</v>
      </c>
      <c r="D46" s="165" t="s">
        <v>1884</v>
      </c>
      <c r="E46" s="257"/>
    </row>
    <row r="47" spans="1:5">
      <c r="A47" s="166">
        <v>40</v>
      </c>
      <c r="B47" s="167" t="s">
        <v>1885</v>
      </c>
      <c r="C47" s="167" t="s">
        <v>1886</v>
      </c>
      <c r="D47" s="167" t="s">
        <v>1887</v>
      </c>
      <c r="E47" s="258"/>
    </row>
    <row r="48" spans="1:5">
      <c r="A48" s="164">
        <v>41</v>
      </c>
      <c r="B48" s="165" t="s">
        <v>1888</v>
      </c>
      <c r="C48" s="165" t="s">
        <v>1889</v>
      </c>
      <c r="D48" s="165" t="s">
        <v>1890</v>
      </c>
      <c r="E48" s="257"/>
    </row>
    <row r="49" spans="1:5">
      <c r="A49" s="166">
        <v>42</v>
      </c>
      <c r="B49" s="167" t="s">
        <v>1891</v>
      </c>
      <c r="C49" s="167" t="s">
        <v>1892</v>
      </c>
      <c r="D49" s="167" t="s">
        <v>1893</v>
      </c>
      <c r="E49" s="258"/>
    </row>
    <row r="50" spans="1:5">
      <c r="A50" s="164">
        <v>43</v>
      </c>
      <c r="B50" s="165" t="s">
        <v>1894</v>
      </c>
      <c r="C50" s="165" t="s">
        <v>1895</v>
      </c>
      <c r="D50" s="165" t="s">
        <v>1896</v>
      </c>
      <c r="E50" s="257"/>
    </row>
    <row r="51" spans="1:5">
      <c r="A51" s="166">
        <v>44</v>
      </c>
      <c r="B51" s="167" t="s">
        <v>1897</v>
      </c>
      <c r="C51" s="167" t="s">
        <v>1898</v>
      </c>
      <c r="D51" s="167" t="s">
        <v>1896</v>
      </c>
      <c r="E51" s="258"/>
    </row>
    <row r="52" spans="1:5">
      <c r="A52" s="164">
        <v>45</v>
      </c>
      <c r="B52" s="165" t="s">
        <v>1347</v>
      </c>
      <c r="C52" s="165" t="s">
        <v>1348</v>
      </c>
      <c r="D52" s="165" t="s">
        <v>1349</v>
      </c>
      <c r="E52" s="257"/>
    </row>
    <row r="53" spans="1:5">
      <c r="A53" s="166">
        <v>46</v>
      </c>
      <c r="B53" s="167" t="s">
        <v>1350</v>
      </c>
      <c r="C53" s="167" t="s">
        <v>1351</v>
      </c>
      <c r="D53" s="167" t="s">
        <v>1352</v>
      </c>
      <c r="E53" s="258"/>
    </row>
    <row r="54" spans="1:5">
      <c r="A54" s="164">
        <v>47</v>
      </c>
      <c r="B54" s="165" t="s">
        <v>1353</v>
      </c>
      <c r="C54" s="165" t="s">
        <v>1354</v>
      </c>
      <c r="D54" s="165" t="s">
        <v>1352</v>
      </c>
      <c r="E54" s="257"/>
    </row>
    <row r="55" spans="1:5">
      <c r="A55" s="166">
        <v>48</v>
      </c>
      <c r="B55" s="167" t="s">
        <v>1355</v>
      </c>
      <c r="C55" s="167" t="s">
        <v>1356</v>
      </c>
      <c r="D55" s="167" t="s">
        <v>1357</v>
      </c>
      <c r="E55" s="258"/>
    </row>
    <row r="56" spans="1:5">
      <c r="A56" s="164">
        <v>49</v>
      </c>
      <c r="B56" s="165" t="s">
        <v>1358</v>
      </c>
      <c r="C56" s="165" t="s">
        <v>1359</v>
      </c>
      <c r="D56" s="165" t="s">
        <v>1357</v>
      </c>
      <c r="E56" s="257"/>
    </row>
    <row r="57" spans="1:5">
      <c r="A57" s="166">
        <v>50</v>
      </c>
      <c r="B57" s="167" t="s">
        <v>1360</v>
      </c>
      <c r="C57" s="167" t="s">
        <v>1361</v>
      </c>
      <c r="D57" s="167" t="s">
        <v>1362</v>
      </c>
      <c r="E57" s="258"/>
    </row>
    <row r="58" spans="1:5">
      <c r="A58" s="164">
        <v>51</v>
      </c>
      <c r="B58" s="165" t="s">
        <v>1363</v>
      </c>
      <c r="C58" s="165" t="s">
        <v>1364</v>
      </c>
      <c r="D58" s="165" t="s">
        <v>1365</v>
      </c>
      <c r="E58" s="257"/>
    </row>
    <row r="59" spans="1:5">
      <c r="A59" s="166">
        <v>52</v>
      </c>
      <c r="B59" s="167" t="s">
        <v>1366</v>
      </c>
      <c r="C59" s="167" t="s">
        <v>1367</v>
      </c>
      <c r="D59" s="167" t="s">
        <v>1365</v>
      </c>
      <c r="E59" s="258"/>
    </row>
    <row r="60" spans="1:5">
      <c r="A60" s="164">
        <v>53</v>
      </c>
      <c r="B60" s="165" t="s">
        <v>1368</v>
      </c>
      <c r="C60" s="165" t="s">
        <v>1369</v>
      </c>
      <c r="D60" s="165" t="s">
        <v>1370</v>
      </c>
      <c r="E60" s="257"/>
    </row>
    <row r="61" spans="1:5">
      <c r="A61" s="166">
        <v>54</v>
      </c>
      <c r="B61" s="167" t="s">
        <v>1371</v>
      </c>
      <c r="C61" s="167" t="s">
        <v>1372</v>
      </c>
      <c r="D61" s="167" t="s">
        <v>1370</v>
      </c>
      <c r="E61" s="258"/>
    </row>
    <row r="62" spans="1:5">
      <c r="A62" s="164">
        <v>55</v>
      </c>
      <c r="B62" s="165" t="s">
        <v>1373</v>
      </c>
      <c r="C62" s="165" t="s">
        <v>1374</v>
      </c>
      <c r="D62" s="165" t="s">
        <v>1375</v>
      </c>
      <c r="E62" s="257"/>
    </row>
    <row r="63" spans="1:5">
      <c r="A63" s="166">
        <v>56</v>
      </c>
      <c r="B63" s="167" t="s">
        <v>1376</v>
      </c>
      <c r="C63" s="167" t="s">
        <v>1377</v>
      </c>
      <c r="D63" s="167" t="s">
        <v>1365</v>
      </c>
      <c r="E63" s="258"/>
    </row>
    <row r="64" spans="1:5">
      <c r="A64" s="164">
        <v>57</v>
      </c>
      <c r="B64" s="165" t="s">
        <v>1378</v>
      </c>
      <c r="C64" s="165" t="s">
        <v>1379</v>
      </c>
      <c r="D64" s="165" t="s">
        <v>1365</v>
      </c>
      <c r="E64" s="257"/>
    </row>
    <row r="65" spans="1:5">
      <c r="A65" s="166">
        <v>58</v>
      </c>
      <c r="B65" s="167" t="s">
        <v>1380</v>
      </c>
      <c r="C65" s="167" t="s">
        <v>1381</v>
      </c>
      <c r="D65" s="167" t="s">
        <v>1370</v>
      </c>
      <c r="E65" s="258"/>
    </row>
    <row r="66" spans="1:5">
      <c r="A66" s="164">
        <v>59</v>
      </c>
      <c r="B66" s="165" t="s">
        <v>1382</v>
      </c>
      <c r="C66" s="165" t="s">
        <v>1383</v>
      </c>
      <c r="D66" s="165" t="s">
        <v>1375</v>
      </c>
      <c r="E66" s="257"/>
    </row>
    <row r="67" spans="1:5">
      <c r="A67" s="166">
        <v>60</v>
      </c>
      <c r="B67" s="167" t="s">
        <v>1384</v>
      </c>
      <c r="C67" s="167" t="s">
        <v>1385</v>
      </c>
      <c r="D67" s="167" t="s">
        <v>1386</v>
      </c>
      <c r="E67" s="258"/>
    </row>
    <row r="68" spans="1:5">
      <c r="A68" s="164">
        <v>61</v>
      </c>
      <c r="B68" s="165" t="s">
        <v>1387</v>
      </c>
      <c r="C68" s="165" t="s">
        <v>1388</v>
      </c>
      <c r="D68" s="165" t="s">
        <v>1389</v>
      </c>
      <c r="E68" s="257"/>
    </row>
    <row r="69" spans="1:5">
      <c r="A69" s="166">
        <v>62</v>
      </c>
      <c r="B69" s="167" t="s">
        <v>1390</v>
      </c>
      <c r="C69" s="167" t="s">
        <v>1391</v>
      </c>
      <c r="D69" s="167" t="s">
        <v>1392</v>
      </c>
      <c r="E69" s="258"/>
    </row>
    <row r="70" spans="1:5">
      <c r="A70" s="164">
        <v>63</v>
      </c>
      <c r="B70" s="165" t="s">
        <v>1393</v>
      </c>
      <c r="C70" s="165" t="s">
        <v>1394</v>
      </c>
      <c r="D70" s="165" t="s">
        <v>1395</v>
      </c>
      <c r="E70" s="257"/>
    </row>
    <row r="71" spans="1:5">
      <c r="A71" s="166">
        <v>64</v>
      </c>
      <c r="B71" s="167" t="s">
        <v>1396</v>
      </c>
      <c r="C71" s="167" t="s">
        <v>1397</v>
      </c>
      <c r="D71" s="167" t="s">
        <v>1398</v>
      </c>
      <c r="E71" s="258"/>
    </row>
    <row r="72" spans="1:5">
      <c r="A72" s="164">
        <v>65</v>
      </c>
      <c r="B72" s="165" t="s">
        <v>1399</v>
      </c>
      <c r="C72" s="165" t="s">
        <v>1400</v>
      </c>
      <c r="D72" s="165" t="s">
        <v>1401</v>
      </c>
      <c r="E72" s="257"/>
    </row>
    <row r="73" spans="1:5">
      <c r="A73" s="166">
        <v>66</v>
      </c>
      <c r="B73" s="167" t="s">
        <v>1402</v>
      </c>
      <c r="C73" s="167" t="s">
        <v>1403</v>
      </c>
      <c r="D73" s="167" t="s">
        <v>1404</v>
      </c>
      <c r="E73" s="258"/>
    </row>
    <row r="74" spans="1:5">
      <c r="A74" s="164">
        <v>67</v>
      </c>
      <c r="B74" s="165" t="s">
        <v>1405</v>
      </c>
      <c r="C74" s="165" t="s">
        <v>1406</v>
      </c>
      <c r="D74" s="165" t="s">
        <v>1404</v>
      </c>
      <c r="E74" s="257"/>
    </row>
    <row r="75" spans="1:5">
      <c r="A75" s="166">
        <v>68</v>
      </c>
      <c r="B75" s="167" t="s">
        <v>1407</v>
      </c>
      <c r="C75" s="167" t="s">
        <v>1408</v>
      </c>
      <c r="D75" s="167" t="s">
        <v>1401</v>
      </c>
      <c r="E75" s="258"/>
    </row>
    <row r="76" spans="1:5">
      <c r="A76" s="164">
        <v>69</v>
      </c>
      <c r="B76" s="165" t="s">
        <v>1409</v>
      </c>
      <c r="C76" s="165" t="s">
        <v>1410</v>
      </c>
      <c r="D76" s="165" t="s">
        <v>1404</v>
      </c>
      <c r="E76" s="257"/>
    </row>
    <row r="77" spans="1:5">
      <c r="A77" s="166">
        <v>70</v>
      </c>
      <c r="B77" s="167" t="s">
        <v>1411</v>
      </c>
      <c r="C77" s="167" t="s">
        <v>1412</v>
      </c>
      <c r="D77" s="167" t="s">
        <v>1404</v>
      </c>
      <c r="E77" s="258"/>
    </row>
    <row r="78" spans="1:5">
      <c r="A78" s="164">
        <v>71</v>
      </c>
      <c r="B78" s="165" t="s">
        <v>1413</v>
      </c>
      <c r="C78" s="165" t="s">
        <v>1414</v>
      </c>
      <c r="D78" s="165" t="s">
        <v>1404</v>
      </c>
      <c r="E78" s="257"/>
    </row>
    <row r="79" spans="1:5">
      <c r="A79" s="166">
        <v>72</v>
      </c>
      <c r="B79" s="167" t="s">
        <v>1415</v>
      </c>
      <c r="C79" s="167" t="s">
        <v>1416</v>
      </c>
      <c r="D79" s="167" t="s">
        <v>1417</v>
      </c>
      <c r="E79" s="258"/>
    </row>
    <row r="80" spans="1:5">
      <c r="A80" s="164">
        <v>73</v>
      </c>
      <c r="B80" s="165" t="s">
        <v>1418</v>
      </c>
      <c r="C80" s="165" t="s">
        <v>1419</v>
      </c>
      <c r="D80" s="165" t="s">
        <v>1420</v>
      </c>
      <c r="E80" s="257"/>
    </row>
    <row r="81" spans="1:5">
      <c r="A81" s="166">
        <v>74</v>
      </c>
      <c r="B81" s="167" t="s">
        <v>1421</v>
      </c>
      <c r="C81" s="167" t="s">
        <v>1422</v>
      </c>
      <c r="D81" s="167" t="s">
        <v>1423</v>
      </c>
      <c r="E81" s="258"/>
    </row>
    <row r="82" spans="1:5">
      <c r="A82" s="164">
        <v>75</v>
      </c>
      <c r="B82" s="165" t="s">
        <v>1424</v>
      </c>
      <c r="C82" s="165" t="s">
        <v>1425</v>
      </c>
      <c r="D82" s="165" t="s">
        <v>1401</v>
      </c>
      <c r="E82" s="257"/>
    </row>
    <row r="83" spans="1:5">
      <c r="A83" s="166">
        <v>76</v>
      </c>
      <c r="B83" s="167" t="s">
        <v>1426</v>
      </c>
      <c r="C83" s="167" t="s">
        <v>1427</v>
      </c>
      <c r="D83" s="167" t="s">
        <v>1423</v>
      </c>
      <c r="E83" s="258"/>
    </row>
    <row r="84" spans="1:5">
      <c r="A84" s="164">
        <v>77</v>
      </c>
      <c r="B84" s="165" t="s">
        <v>1428</v>
      </c>
      <c r="C84" s="165" t="s">
        <v>1429</v>
      </c>
      <c r="D84" s="165" t="s">
        <v>1423</v>
      </c>
      <c r="E84" s="257"/>
    </row>
    <row r="85" spans="1:5">
      <c r="A85" s="166">
        <v>78</v>
      </c>
      <c r="B85" s="167" t="s">
        <v>1430</v>
      </c>
      <c r="C85" s="167" t="s">
        <v>1431</v>
      </c>
      <c r="D85" s="167" t="s">
        <v>1423</v>
      </c>
      <c r="E85" s="258"/>
    </row>
    <row r="86" spans="1:5">
      <c r="A86" s="164">
        <v>79</v>
      </c>
      <c r="B86" s="165" t="s">
        <v>1432</v>
      </c>
      <c r="C86" s="165" t="s">
        <v>1433</v>
      </c>
      <c r="D86" s="165" t="s">
        <v>1434</v>
      </c>
      <c r="E86" s="257"/>
    </row>
    <row r="87" spans="1:5">
      <c r="A87" s="166">
        <v>80</v>
      </c>
      <c r="B87" s="167" t="s">
        <v>1435</v>
      </c>
      <c r="C87" s="167" t="s">
        <v>1436</v>
      </c>
      <c r="D87" s="167" t="s">
        <v>1437</v>
      </c>
      <c r="E87" s="258"/>
    </row>
    <row r="88" spans="1:5">
      <c r="A88" s="164">
        <v>81</v>
      </c>
      <c r="B88" s="165" t="s">
        <v>1438</v>
      </c>
      <c r="C88" s="165" t="s">
        <v>1439</v>
      </c>
      <c r="D88" s="165" t="s">
        <v>1386</v>
      </c>
      <c r="E88" s="257"/>
    </row>
    <row r="89" spans="1:5">
      <c r="A89" s="166">
        <v>82</v>
      </c>
      <c r="B89" s="167" t="s">
        <v>1440</v>
      </c>
      <c r="C89" s="167" t="s">
        <v>1441</v>
      </c>
      <c r="D89" s="167" t="s">
        <v>1442</v>
      </c>
      <c r="E89" s="258"/>
    </row>
    <row r="90" spans="1:5">
      <c r="A90" s="164">
        <v>83</v>
      </c>
      <c r="B90" s="165" t="s">
        <v>1443</v>
      </c>
      <c r="C90" s="165" t="s">
        <v>1444</v>
      </c>
      <c r="D90" s="165" t="s">
        <v>1375</v>
      </c>
      <c r="E90" s="257"/>
    </row>
    <row r="91" spans="1:5">
      <c r="A91" s="166">
        <v>84</v>
      </c>
      <c r="B91" s="167" t="s">
        <v>1445</v>
      </c>
      <c r="C91" s="167" t="s">
        <v>1446</v>
      </c>
      <c r="D91" s="167" t="s">
        <v>1375</v>
      </c>
      <c r="E91" s="258"/>
    </row>
    <row r="92" spans="1:5">
      <c r="A92" s="164">
        <v>85</v>
      </c>
      <c r="B92" s="165" t="s">
        <v>1447</v>
      </c>
      <c r="C92" s="165" t="s">
        <v>1448</v>
      </c>
      <c r="D92" s="165" t="s">
        <v>1442</v>
      </c>
      <c r="E92" s="257"/>
    </row>
    <row r="93" spans="1:5">
      <c r="A93" s="166">
        <v>86</v>
      </c>
      <c r="B93" s="167" t="s">
        <v>1449</v>
      </c>
      <c r="C93" s="167" t="s">
        <v>1450</v>
      </c>
      <c r="D93" s="167" t="s">
        <v>1375</v>
      </c>
      <c r="E93" s="258"/>
    </row>
    <row r="94" spans="1:5">
      <c r="A94" s="164">
        <v>87</v>
      </c>
      <c r="B94" s="165" t="s">
        <v>1451</v>
      </c>
      <c r="C94" s="165" t="s">
        <v>1452</v>
      </c>
      <c r="D94" s="165" t="s">
        <v>1375</v>
      </c>
      <c r="E94" s="257"/>
    </row>
    <row r="95" spans="1:5">
      <c r="A95" s="166">
        <v>88</v>
      </c>
      <c r="B95" s="167" t="s">
        <v>1453</v>
      </c>
      <c r="C95" s="167" t="s">
        <v>1454</v>
      </c>
      <c r="D95" s="167" t="s">
        <v>1375</v>
      </c>
      <c r="E95" s="258"/>
    </row>
    <row r="96" spans="1:5">
      <c r="A96" s="164">
        <v>89</v>
      </c>
      <c r="B96" s="165" t="s">
        <v>1455</v>
      </c>
      <c r="C96" s="165" t="s">
        <v>1456</v>
      </c>
      <c r="D96" s="165" t="s">
        <v>1442</v>
      </c>
      <c r="E96" s="257"/>
    </row>
    <row r="97" spans="1:5">
      <c r="A97" s="166">
        <v>90</v>
      </c>
      <c r="B97" s="167" t="s">
        <v>1457</v>
      </c>
      <c r="C97" s="167" t="s">
        <v>1458</v>
      </c>
      <c r="D97" s="167" t="s">
        <v>1386</v>
      </c>
      <c r="E97" s="258"/>
    </row>
    <row r="98" spans="1:5">
      <c r="A98" s="164">
        <v>91</v>
      </c>
      <c r="B98" s="165" t="s">
        <v>1459</v>
      </c>
      <c r="C98" s="165" t="s">
        <v>1460</v>
      </c>
      <c r="D98" s="165" t="s">
        <v>1461</v>
      </c>
      <c r="E98" s="257"/>
    </row>
    <row r="99" spans="1:5">
      <c r="A99" s="166">
        <v>92</v>
      </c>
      <c r="B99" s="167" t="s">
        <v>1438</v>
      </c>
      <c r="C99" s="167" t="s">
        <v>1462</v>
      </c>
      <c r="D99" s="167" t="s">
        <v>1386</v>
      </c>
      <c r="E99" s="258"/>
    </row>
    <row r="100" spans="1:5">
      <c r="A100" s="164">
        <v>93</v>
      </c>
      <c r="B100" s="165" t="s">
        <v>1463</v>
      </c>
      <c r="C100" s="165" t="s">
        <v>1464</v>
      </c>
      <c r="D100" s="165" t="s">
        <v>1386</v>
      </c>
      <c r="E100" s="257"/>
    </row>
    <row r="101" spans="1:5">
      <c r="A101" s="166">
        <v>94</v>
      </c>
      <c r="B101" s="167" t="s">
        <v>1465</v>
      </c>
      <c r="C101" s="167" t="s">
        <v>1466</v>
      </c>
      <c r="D101" s="167" t="s">
        <v>1386</v>
      </c>
      <c r="E101" s="258"/>
    </row>
    <row r="102" spans="1:5">
      <c r="A102" s="164">
        <v>95</v>
      </c>
      <c r="B102" s="165" t="s">
        <v>1467</v>
      </c>
      <c r="C102" s="165" t="s">
        <v>1468</v>
      </c>
      <c r="D102" s="165" t="s">
        <v>1442</v>
      </c>
      <c r="E102" s="257"/>
    </row>
    <row r="103" spans="1:5">
      <c r="A103" s="166">
        <v>96</v>
      </c>
      <c r="B103" s="167" t="s">
        <v>1469</v>
      </c>
      <c r="C103" s="167" t="s">
        <v>1470</v>
      </c>
      <c r="D103" s="167" t="s">
        <v>1471</v>
      </c>
      <c r="E103" s="258"/>
    </row>
    <row r="104" spans="1:5">
      <c r="A104" s="164">
        <v>97</v>
      </c>
      <c r="B104" s="165" t="s">
        <v>1472</v>
      </c>
      <c r="C104" s="165" t="s">
        <v>1473</v>
      </c>
      <c r="D104" s="165" t="s">
        <v>1442</v>
      </c>
      <c r="E104" s="257"/>
    </row>
    <row r="105" spans="1:5">
      <c r="A105" s="166">
        <v>98</v>
      </c>
      <c r="B105" s="167" t="s">
        <v>1474</v>
      </c>
      <c r="C105" s="167" t="s">
        <v>1475</v>
      </c>
      <c r="D105" s="167" t="s">
        <v>1442</v>
      </c>
      <c r="E105" s="258"/>
    </row>
    <row r="106" spans="1:5">
      <c r="A106" s="164">
        <v>99</v>
      </c>
      <c r="B106" s="165" t="s">
        <v>1476</v>
      </c>
      <c r="C106" s="165" t="s">
        <v>1477</v>
      </c>
      <c r="D106" s="165" t="s">
        <v>1375</v>
      </c>
      <c r="E106" s="257"/>
    </row>
    <row r="107" spans="1:5">
      <c r="A107" s="166">
        <v>100</v>
      </c>
      <c r="B107" s="167" t="s">
        <v>1478</v>
      </c>
      <c r="C107" s="167" t="s">
        <v>1479</v>
      </c>
      <c r="D107" s="167" t="s">
        <v>1375</v>
      </c>
      <c r="E107" s="258"/>
    </row>
    <row r="108" spans="1:5">
      <c r="A108" s="164">
        <v>101</v>
      </c>
      <c r="B108" s="165" t="s">
        <v>1480</v>
      </c>
      <c r="C108" s="165" t="s">
        <v>1481</v>
      </c>
      <c r="D108" s="165" t="s">
        <v>1375</v>
      </c>
      <c r="E108" s="257"/>
    </row>
    <row r="109" spans="1:5">
      <c r="A109" s="166">
        <v>102</v>
      </c>
      <c r="B109" s="167" t="s">
        <v>1482</v>
      </c>
      <c r="C109" s="167" t="s">
        <v>1481</v>
      </c>
      <c r="D109" s="167" t="s">
        <v>1375</v>
      </c>
      <c r="E109" s="258"/>
    </row>
    <row r="110" spans="1:5">
      <c r="A110" s="164">
        <v>103</v>
      </c>
      <c r="B110" s="165" t="s">
        <v>1483</v>
      </c>
      <c r="C110" s="165" t="s">
        <v>1484</v>
      </c>
      <c r="D110" s="165" t="s">
        <v>1375</v>
      </c>
      <c r="E110" s="257"/>
    </row>
    <row r="111" spans="1:5">
      <c r="A111" s="166">
        <v>104</v>
      </c>
      <c r="B111" s="167" t="s">
        <v>1485</v>
      </c>
      <c r="C111" s="167" t="s">
        <v>1486</v>
      </c>
      <c r="D111" s="167" t="s">
        <v>1386</v>
      </c>
      <c r="E111" s="258"/>
    </row>
    <row r="112" spans="1:5">
      <c r="A112" s="164">
        <v>105</v>
      </c>
      <c r="B112" s="165" t="s">
        <v>1487</v>
      </c>
      <c r="C112" s="165" t="s">
        <v>1488</v>
      </c>
      <c r="D112" s="165" t="s">
        <v>1386</v>
      </c>
      <c r="E112" s="257"/>
    </row>
    <row r="113" spans="1:5">
      <c r="A113" s="166">
        <v>106</v>
      </c>
      <c r="B113" s="167" t="s">
        <v>1489</v>
      </c>
      <c r="C113" s="167" t="s">
        <v>1490</v>
      </c>
      <c r="D113" s="167" t="s">
        <v>1386</v>
      </c>
      <c r="E113" s="258"/>
    </row>
    <row r="114" spans="1:5">
      <c r="A114" s="164">
        <v>107</v>
      </c>
      <c r="B114" s="165" t="s">
        <v>1491</v>
      </c>
      <c r="C114" s="165" t="s">
        <v>1492</v>
      </c>
      <c r="D114" s="165" t="s">
        <v>1401</v>
      </c>
      <c r="E114" s="257"/>
    </row>
    <row r="115" spans="1:5">
      <c r="A115" s="166">
        <v>108</v>
      </c>
      <c r="B115" s="167" t="s">
        <v>1493</v>
      </c>
      <c r="C115" s="167" t="s">
        <v>1494</v>
      </c>
      <c r="D115" s="167" t="s">
        <v>1423</v>
      </c>
      <c r="E115" s="258"/>
    </row>
    <row r="116" spans="1:5">
      <c r="A116" s="164">
        <v>109</v>
      </c>
      <c r="B116" s="165" t="s">
        <v>1495</v>
      </c>
      <c r="C116" s="165" t="s">
        <v>1496</v>
      </c>
      <c r="D116" s="165" t="s">
        <v>1497</v>
      </c>
      <c r="E116" s="257"/>
    </row>
    <row r="117" spans="1:5">
      <c r="A117" s="166">
        <v>110</v>
      </c>
      <c r="B117" s="167" t="s">
        <v>1498</v>
      </c>
      <c r="C117" s="167" t="s">
        <v>1499</v>
      </c>
      <c r="D117" s="167" t="s">
        <v>1386</v>
      </c>
      <c r="E117" s="258"/>
    </row>
    <row r="118" spans="1:5">
      <c r="A118" s="164">
        <v>111</v>
      </c>
      <c r="B118" s="165" t="s">
        <v>1500</v>
      </c>
      <c r="C118" s="165" t="s">
        <v>1501</v>
      </c>
      <c r="D118" s="165" t="s">
        <v>1442</v>
      </c>
      <c r="E118" s="257"/>
    </row>
    <row r="119" spans="1:5">
      <c r="A119" s="166">
        <v>112</v>
      </c>
      <c r="B119" s="167" t="s">
        <v>1502</v>
      </c>
      <c r="C119" s="167" t="s">
        <v>1503</v>
      </c>
      <c r="D119" s="167" t="s">
        <v>1375</v>
      </c>
      <c r="E119" s="258"/>
    </row>
    <row r="120" spans="1:5">
      <c r="A120" s="164">
        <v>113</v>
      </c>
      <c r="B120" s="165" t="s">
        <v>1504</v>
      </c>
      <c r="C120" s="165" t="s">
        <v>1505</v>
      </c>
      <c r="D120" s="165" t="s">
        <v>1506</v>
      </c>
      <c r="E120" s="257"/>
    </row>
    <row r="121" spans="1:5">
      <c r="A121" s="166">
        <v>114</v>
      </c>
      <c r="B121" s="167" t="s">
        <v>1507</v>
      </c>
      <c r="C121" s="167" t="s">
        <v>1508</v>
      </c>
      <c r="D121" s="167" t="s">
        <v>1375</v>
      </c>
      <c r="E121" s="258"/>
    </row>
    <row r="122" spans="1:5">
      <c r="A122" s="164">
        <v>115</v>
      </c>
      <c r="B122" s="165" t="s">
        <v>1509</v>
      </c>
      <c r="C122" s="165" t="s">
        <v>1510</v>
      </c>
      <c r="D122" s="165" t="s">
        <v>1375</v>
      </c>
      <c r="E122" s="257"/>
    </row>
    <row r="123" spans="1:5">
      <c r="A123" s="166">
        <v>116</v>
      </c>
      <c r="B123" s="167" t="s">
        <v>1511</v>
      </c>
      <c r="C123" s="167" t="s">
        <v>1512</v>
      </c>
      <c r="D123" s="167" t="s">
        <v>1375</v>
      </c>
      <c r="E123" s="258"/>
    </row>
    <row r="124" spans="1:5">
      <c r="A124" s="164">
        <v>117</v>
      </c>
      <c r="B124" s="170" t="s">
        <v>1513</v>
      </c>
      <c r="C124" s="170" t="s">
        <v>1514</v>
      </c>
      <c r="D124" s="170" t="s">
        <v>1434</v>
      </c>
      <c r="E124" s="257"/>
    </row>
    <row r="125" spans="1:5">
      <c r="A125" s="166">
        <v>118</v>
      </c>
      <c r="B125" s="171" t="s">
        <v>1515</v>
      </c>
      <c r="C125" s="171" t="s">
        <v>1516</v>
      </c>
      <c r="D125" s="171" t="s">
        <v>1437</v>
      </c>
      <c r="E125" s="258"/>
    </row>
    <row r="126" spans="1:5">
      <c r="A126" s="164">
        <v>119</v>
      </c>
      <c r="B126" s="165" t="s">
        <v>1517</v>
      </c>
      <c r="C126" s="165" t="s">
        <v>1518</v>
      </c>
      <c r="D126" s="165" t="s">
        <v>1442</v>
      </c>
      <c r="E126" s="257"/>
    </row>
    <row r="127" spans="1:5">
      <c r="A127" s="166">
        <v>120</v>
      </c>
      <c r="B127" s="167" t="s">
        <v>1519</v>
      </c>
      <c r="C127" s="167" t="s">
        <v>1520</v>
      </c>
      <c r="D127" s="167" t="s">
        <v>1423</v>
      </c>
      <c r="E127" s="258"/>
    </row>
    <row r="128" spans="1:5">
      <c r="A128" s="164">
        <v>121</v>
      </c>
      <c r="B128" s="165" t="s">
        <v>1521</v>
      </c>
      <c r="C128" s="165" t="s">
        <v>1522</v>
      </c>
      <c r="D128" s="165" t="s">
        <v>1423</v>
      </c>
      <c r="E128" s="257"/>
    </row>
    <row r="129" spans="1:5">
      <c r="A129" s="166">
        <v>122</v>
      </c>
      <c r="B129" s="167" t="s">
        <v>1523</v>
      </c>
      <c r="C129" s="167" t="s">
        <v>1524</v>
      </c>
      <c r="D129" s="167" t="s">
        <v>1442</v>
      </c>
      <c r="E129" s="258"/>
    </row>
    <row r="130" spans="1:5">
      <c r="A130" s="164">
        <v>123</v>
      </c>
      <c r="B130" s="165" t="s">
        <v>1525</v>
      </c>
      <c r="C130" s="165" t="s">
        <v>1526</v>
      </c>
      <c r="D130" s="165" t="s">
        <v>1442</v>
      </c>
      <c r="E130" s="257"/>
    </row>
    <row r="131" spans="1:5">
      <c r="A131" s="166">
        <v>124</v>
      </c>
      <c r="B131" s="167" t="s">
        <v>1527</v>
      </c>
      <c r="C131" s="167" t="s">
        <v>1528</v>
      </c>
      <c r="D131" s="167" t="s">
        <v>1442</v>
      </c>
      <c r="E131" s="258"/>
    </row>
    <row r="132" spans="1:5">
      <c r="A132" s="164">
        <v>125</v>
      </c>
      <c r="B132" s="165" t="s">
        <v>1529</v>
      </c>
      <c r="C132" s="165" t="s">
        <v>1530</v>
      </c>
      <c r="D132" s="165" t="s">
        <v>1442</v>
      </c>
      <c r="E132" s="257"/>
    </row>
    <row r="133" spans="1:5">
      <c r="A133" s="166">
        <v>126</v>
      </c>
      <c r="B133" s="167" t="s">
        <v>1531</v>
      </c>
      <c r="C133" s="167" t="s">
        <v>1532</v>
      </c>
      <c r="D133" s="167" t="s">
        <v>1533</v>
      </c>
      <c r="E133" s="258"/>
    </row>
    <row r="134" spans="1:5">
      <c r="A134" s="164">
        <v>127</v>
      </c>
      <c r="B134" s="165" t="s">
        <v>1534</v>
      </c>
      <c r="C134" s="165" t="s">
        <v>1535</v>
      </c>
      <c r="D134" s="165" t="s">
        <v>1536</v>
      </c>
      <c r="E134" s="257"/>
    </row>
    <row r="135" spans="1:5">
      <c r="A135" s="166">
        <v>128</v>
      </c>
      <c r="B135" s="167" t="s">
        <v>1537</v>
      </c>
      <c r="C135" s="167" t="s">
        <v>1538</v>
      </c>
      <c r="D135" s="167" t="s">
        <v>1539</v>
      </c>
      <c r="E135" s="258"/>
    </row>
    <row r="136" spans="1:5">
      <c r="A136" s="164">
        <v>129</v>
      </c>
      <c r="B136" s="165" t="s">
        <v>1540</v>
      </c>
      <c r="C136" s="165" t="s">
        <v>1541</v>
      </c>
      <c r="D136" s="165" t="s">
        <v>1542</v>
      </c>
      <c r="E136" s="257"/>
    </row>
    <row r="137" spans="1:5">
      <c r="A137" s="166">
        <v>130</v>
      </c>
      <c r="B137" s="167" t="s">
        <v>1543</v>
      </c>
      <c r="C137" s="167" t="s">
        <v>1544</v>
      </c>
      <c r="D137" s="167" t="s">
        <v>1423</v>
      </c>
      <c r="E137" s="258"/>
    </row>
    <row r="138" spans="1:5">
      <c r="A138" s="164">
        <v>131</v>
      </c>
      <c r="B138" s="165" t="s">
        <v>1545</v>
      </c>
      <c r="C138" s="165" t="s">
        <v>1546</v>
      </c>
      <c r="D138" s="165" t="s">
        <v>1423</v>
      </c>
      <c r="E138" s="257"/>
    </row>
    <row r="139" spans="1:5">
      <c r="A139" s="166">
        <v>132</v>
      </c>
      <c r="B139" s="167" t="s">
        <v>1547</v>
      </c>
      <c r="C139" s="167" t="s">
        <v>1548</v>
      </c>
      <c r="D139" s="167" t="s">
        <v>1549</v>
      </c>
      <c r="E139" s="258"/>
    </row>
    <row r="140" spans="1:5">
      <c r="A140" s="164">
        <v>133</v>
      </c>
      <c r="B140" s="165" t="s">
        <v>1550</v>
      </c>
      <c r="C140" s="165" t="s">
        <v>1551</v>
      </c>
      <c r="D140" s="165" t="s">
        <v>1549</v>
      </c>
      <c r="E140" s="257"/>
    </row>
    <row r="141" spans="1:5">
      <c r="A141" s="166">
        <v>134</v>
      </c>
      <c r="B141" s="167" t="s">
        <v>1552</v>
      </c>
      <c r="C141" s="167" t="s">
        <v>1553</v>
      </c>
      <c r="D141" s="167" t="s">
        <v>1549</v>
      </c>
      <c r="E141" s="258"/>
    </row>
    <row r="142" spans="1:5">
      <c r="A142" s="164">
        <v>135</v>
      </c>
      <c r="B142" s="165" t="s">
        <v>1550</v>
      </c>
      <c r="C142" s="165" t="s">
        <v>1554</v>
      </c>
      <c r="D142" s="165" t="s">
        <v>1549</v>
      </c>
      <c r="E142" s="257"/>
    </row>
    <row r="143" spans="1:5">
      <c r="A143" s="166">
        <v>136</v>
      </c>
      <c r="B143" s="167" t="s">
        <v>1555</v>
      </c>
      <c r="C143" s="167" t="s">
        <v>1556</v>
      </c>
      <c r="D143" s="167" t="s">
        <v>1549</v>
      </c>
      <c r="E143" s="258"/>
    </row>
    <row r="144" spans="1:5">
      <c r="A144" s="164">
        <v>137</v>
      </c>
      <c r="B144" s="165" t="s">
        <v>1557</v>
      </c>
      <c r="C144" s="165" t="s">
        <v>1558</v>
      </c>
      <c r="D144" s="165" t="s">
        <v>1549</v>
      </c>
      <c r="E144" s="257"/>
    </row>
    <row r="145" spans="1:5" ht="21" customHeight="1">
      <c r="A145" s="172"/>
      <c r="B145" s="162"/>
      <c r="C145" s="162"/>
      <c r="D145" s="162"/>
      <c r="E145" s="162"/>
    </row>
    <row r="146" spans="1:5">
      <c r="A146" s="195"/>
      <c r="B146" s="195"/>
      <c r="C146" s="195"/>
      <c r="D146" s="195"/>
      <c r="E146" s="195"/>
    </row>
    <row r="147" spans="1:5">
      <c r="A147" s="195"/>
      <c r="B147" s="195"/>
      <c r="C147" s="195"/>
      <c r="D147" s="195"/>
      <c r="E147" s="195"/>
    </row>
    <row r="148" spans="1:5">
      <c r="A148" s="196" t="s">
        <v>1899</v>
      </c>
      <c r="B148" s="196"/>
      <c r="C148" s="196"/>
      <c r="D148" s="196"/>
      <c r="E148" s="196"/>
    </row>
    <row r="149" spans="1:5">
      <c r="A149" s="163" t="s">
        <v>1168</v>
      </c>
      <c r="B149" s="163" t="s">
        <v>1559</v>
      </c>
      <c r="C149" s="163" t="s">
        <v>1333</v>
      </c>
      <c r="D149" s="163" t="s">
        <v>1560</v>
      </c>
      <c r="E149" s="163" t="s">
        <v>1334</v>
      </c>
    </row>
    <row r="150" spans="1:5" ht="21" customHeight="1">
      <c r="A150" s="163">
        <v>1</v>
      </c>
      <c r="B150" s="163">
        <v>2</v>
      </c>
      <c r="C150" s="163">
        <v>3</v>
      </c>
      <c r="D150" s="163">
        <v>4</v>
      </c>
      <c r="E150" s="163">
        <v>5</v>
      </c>
    </row>
    <row r="151" spans="1:5">
      <c r="A151" s="164">
        <v>1</v>
      </c>
      <c r="B151" s="165" t="s">
        <v>1900</v>
      </c>
      <c r="C151" s="165" t="s">
        <v>1786</v>
      </c>
      <c r="D151" s="165" t="s">
        <v>1901</v>
      </c>
      <c r="E151" s="257"/>
    </row>
    <row r="152" spans="1:5">
      <c r="A152" s="166">
        <v>2</v>
      </c>
      <c r="B152" s="167" t="s">
        <v>1561</v>
      </c>
      <c r="C152" s="167" t="s">
        <v>1562</v>
      </c>
      <c r="D152" s="167" t="s">
        <v>1563</v>
      </c>
      <c r="E152" s="258"/>
    </row>
    <row r="153" spans="1:5">
      <c r="A153" s="164">
        <v>3</v>
      </c>
      <c r="B153" s="165" t="s">
        <v>1564</v>
      </c>
      <c r="C153" s="165" t="s">
        <v>1565</v>
      </c>
      <c r="D153" s="165" t="s">
        <v>1566</v>
      </c>
      <c r="E153" s="257"/>
    </row>
    <row r="154" spans="1:5">
      <c r="A154" s="166">
        <v>4</v>
      </c>
      <c r="B154" s="167" t="s">
        <v>1567</v>
      </c>
      <c r="C154" s="167" t="s">
        <v>1568</v>
      </c>
      <c r="D154" s="167" t="s">
        <v>1569</v>
      </c>
      <c r="E154" s="258"/>
    </row>
    <row r="155" spans="1:5">
      <c r="A155" s="164">
        <v>5</v>
      </c>
      <c r="B155" s="165" t="s">
        <v>1570</v>
      </c>
      <c r="C155" s="165" t="s">
        <v>1571</v>
      </c>
      <c r="D155" s="165" t="s">
        <v>1572</v>
      </c>
      <c r="E155" s="257"/>
    </row>
    <row r="156" spans="1:5">
      <c r="A156" s="166">
        <v>6</v>
      </c>
      <c r="B156" s="167" t="s">
        <v>1573</v>
      </c>
      <c r="C156" s="167" t="s">
        <v>1574</v>
      </c>
      <c r="D156" s="167" t="s">
        <v>1575</v>
      </c>
      <c r="E156" s="258"/>
    </row>
    <row r="157" spans="1:5">
      <c r="A157" s="164">
        <v>7</v>
      </c>
      <c r="B157" s="165" t="s">
        <v>1576</v>
      </c>
      <c r="C157" s="165" t="s">
        <v>1577</v>
      </c>
      <c r="D157" s="165" t="s">
        <v>1575</v>
      </c>
      <c r="E157" s="257"/>
    </row>
    <row r="158" spans="1:5">
      <c r="A158" s="166">
        <v>8</v>
      </c>
      <c r="B158" s="167" t="s">
        <v>1564</v>
      </c>
      <c r="C158" s="167" t="s">
        <v>1578</v>
      </c>
      <c r="D158" s="167" t="s">
        <v>1575</v>
      </c>
      <c r="E158" s="258"/>
    </row>
    <row r="159" spans="1:5">
      <c r="A159" s="164">
        <v>9</v>
      </c>
      <c r="B159" s="165" t="s">
        <v>1573</v>
      </c>
      <c r="C159" s="165" t="s">
        <v>1579</v>
      </c>
      <c r="D159" s="165" t="s">
        <v>1572</v>
      </c>
      <c r="E159" s="257"/>
    </row>
    <row r="160" spans="1:5">
      <c r="A160" s="166">
        <v>10</v>
      </c>
      <c r="B160" s="167" t="s">
        <v>1567</v>
      </c>
      <c r="C160" s="167" t="s">
        <v>1580</v>
      </c>
      <c r="D160" s="167" t="s">
        <v>1572</v>
      </c>
      <c r="E160" s="258"/>
    </row>
    <row r="161" spans="1:5">
      <c r="A161" s="164">
        <v>11</v>
      </c>
      <c r="B161" s="165" t="s">
        <v>1573</v>
      </c>
      <c r="C161" s="165" t="s">
        <v>1581</v>
      </c>
      <c r="D161" s="165" t="s">
        <v>1572</v>
      </c>
      <c r="E161" s="257"/>
    </row>
    <row r="162" spans="1:5">
      <c r="A162" s="166">
        <v>12</v>
      </c>
      <c r="B162" s="167" t="s">
        <v>1902</v>
      </c>
      <c r="C162" s="167" t="s">
        <v>1903</v>
      </c>
      <c r="D162" s="167" t="s">
        <v>1904</v>
      </c>
      <c r="E162" s="258"/>
    </row>
    <row r="163" spans="1:5">
      <c r="A163" s="164">
        <v>13</v>
      </c>
      <c r="B163" s="165" t="s">
        <v>1582</v>
      </c>
      <c r="C163" s="165" t="s">
        <v>1583</v>
      </c>
      <c r="D163" s="165" t="s">
        <v>1584</v>
      </c>
      <c r="E163" s="257"/>
    </row>
    <row r="164" spans="1:5">
      <c r="A164" s="166">
        <v>14</v>
      </c>
      <c r="B164" s="167" t="s">
        <v>1905</v>
      </c>
      <c r="C164" s="167" t="s">
        <v>1906</v>
      </c>
      <c r="D164" s="167" t="s">
        <v>1907</v>
      </c>
      <c r="E164" s="258"/>
    </row>
    <row r="165" spans="1:5">
      <c r="A165" s="164">
        <v>15</v>
      </c>
      <c r="B165" s="165" t="s">
        <v>1585</v>
      </c>
      <c r="C165" s="165" t="s">
        <v>1586</v>
      </c>
      <c r="D165" s="165" t="s">
        <v>1587</v>
      </c>
      <c r="E165" s="257"/>
    </row>
    <row r="166" spans="1:5">
      <c r="A166" s="166">
        <v>16</v>
      </c>
      <c r="B166" s="167" t="s">
        <v>1588</v>
      </c>
      <c r="C166" s="167" t="s">
        <v>1589</v>
      </c>
      <c r="D166" s="167" t="s">
        <v>1590</v>
      </c>
      <c r="E166" s="258"/>
    </row>
    <row r="167" spans="1:5">
      <c r="A167" s="164">
        <v>17</v>
      </c>
      <c r="B167" s="165" t="s">
        <v>1591</v>
      </c>
      <c r="C167" s="165" t="s">
        <v>1592</v>
      </c>
      <c r="D167" s="165" t="s">
        <v>1590</v>
      </c>
      <c r="E167" s="257"/>
    </row>
    <row r="168" spans="1:5">
      <c r="A168" s="166">
        <v>18</v>
      </c>
      <c r="B168" s="167" t="s">
        <v>1593</v>
      </c>
      <c r="C168" s="167" t="s">
        <v>1594</v>
      </c>
      <c r="D168" s="167" t="s">
        <v>1595</v>
      </c>
      <c r="E168" s="258"/>
    </row>
    <row r="169" spans="1:5">
      <c r="A169" s="164">
        <v>19</v>
      </c>
      <c r="B169" s="165" t="s">
        <v>1596</v>
      </c>
      <c r="C169" s="165" t="s">
        <v>1597</v>
      </c>
      <c r="D169" s="165" t="s">
        <v>1590</v>
      </c>
      <c r="E169" s="257"/>
    </row>
    <row r="170" spans="1:5">
      <c r="A170" s="166">
        <v>20</v>
      </c>
      <c r="B170" s="167" t="s">
        <v>1598</v>
      </c>
      <c r="C170" s="167" t="s">
        <v>1599</v>
      </c>
      <c r="D170" s="167" t="s">
        <v>1595</v>
      </c>
      <c r="E170" s="258"/>
    </row>
    <row r="171" spans="1:5">
      <c r="A171" s="164">
        <v>21</v>
      </c>
      <c r="B171" s="165" t="s">
        <v>1600</v>
      </c>
      <c r="C171" s="165" t="s">
        <v>1601</v>
      </c>
      <c r="D171" s="165" t="s">
        <v>1595</v>
      </c>
      <c r="E171" s="257"/>
    </row>
    <row r="172" spans="1:5">
      <c r="A172" s="166">
        <v>22</v>
      </c>
      <c r="B172" s="167" t="s">
        <v>1602</v>
      </c>
      <c r="C172" s="167" t="s">
        <v>1603</v>
      </c>
      <c r="D172" s="167" t="s">
        <v>1590</v>
      </c>
      <c r="E172" s="258"/>
    </row>
    <row r="173" spans="1:5">
      <c r="A173" s="164">
        <v>23</v>
      </c>
      <c r="B173" s="165" t="s">
        <v>1908</v>
      </c>
      <c r="C173" s="165" t="s">
        <v>1909</v>
      </c>
      <c r="D173" s="165" t="s">
        <v>1910</v>
      </c>
      <c r="E173" s="257"/>
    </row>
    <row r="174" spans="1:5">
      <c r="A174" s="166">
        <v>24</v>
      </c>
      <c r="B174" s="167" t="s">
        <v>1911</v>
      </c>
      <c r="C174" s="167" t="s">
        <v>1912</v>
      </c>
      <c r="D174" s="167" t="s">
        <v>1910</v>
      </c>
      <c r="E174" s="258"/>
    </row>
    <row r="175" spans="1:5">
      <c r="A175" s="164">
        <v>25</v>
      </c>
      <c r="B175" s="165" t="s">
        <v>1913</v>
      </c>
      <c r="C175" s="165" t="s">
        <v>1914</v>
      </c>
      <c r="D175" s="165" t="s">
        <v>1590</v>
      </c>
      <c r="E175" s="257"/>
    </row>
    <row r="176" spans="1:5">
      <c r="A176" s="166">
        <v>26</v>
      </c>
      <c r="B176" s="167" t="s">
        <v>1915</v>
      </c>
      <c r="C176" s="167" t="s">
        <v>1916</v>
      </c>
      <c r="D176" s="167" t="s">
        <v>1590</v>
      </c>
      <c r="E176" s="258"/>
    </row>
    <row r="177" spans="1:5">
      <c r="A177" s="164">
        <v>27</v>
      </c>
      <c r="B177" s="165" t="s">
        <v>1917</v>
      </c>
      <c r="C177" s="165" t="s">
        <v>1918</v>
      </c>
      <c r="D177" s="165" t="s">
        <v>1590</v>
      </c>
      <c r="E177" s="257"/>
    </row>
    <row r="178" spans="1:5">
      <c r="A178" s="166">
        <v>28</v>
      </c>
      <c r="B178" s="171" t="s">
        <v>1604</v>
      </c>
      <c r="C178" s="171" t="s">
        <v>1605</v>
      </c>
      <c r="D178" s="171" t="s">
        <v>1606</v>
      </c>
      <c r="E178" s="258"/>
    </row>
    <row r="179" spans="1:5">
      <c r="A179" s="164">
        <v>29</v>
      </c>
      <c r="B179" s="165" t="s">
        <v>1607</v>
      </c>
      <c r="C179" s="165" t="s">
        <v>1608</v>
      </c>
      <c r="D179" s="165" t="s">
        <v>1609</v>
      </c>
      <c r="E179" s="257"/>
    </row>
    <row r="180" spans="1:5" ht="21" customHeight="1">
      <c r="A180" s="166">
        <v>30</v>
      </c>
      <c r="B180" s="167" t="s">
        <v>1919</v>
      </c>
      <c r="C180" s="167" t="s">
        <v>1920</v>
      </c>
      <c r="D180" s="167" t="s">
        <v>1590</v>
      </c>
      <c r="E180" s="258"/>
    </row>
    <row r="181" spans="1:5">
      <c r="A181" s="164">
        <v>31</v>
      </c>
      <c r="B181" s="165" t="s">
        <v>1921</v>
      </c>
      <c r="C181" s="165" t="s">
        <v>1922</v>
      </c>
      <c r="D181" s="165" t="s">
        <v>1595</v>
      </c>
      <c r="E181" s="257"/>
    </row>
    <row r="182" spans="1:5">
      <c r="A182" s="166">
        <v>32</v>
      </c>
      <c r="B182" s="167" t="s">
        <v>1923</v>
      </c>
      <c r="C182" s="167" t="s">
        <v>1924</v>
      </c>
      <c r="D182" s="167" t="s">
        <v>1925</v>
      </c>
      <c r="E182" s="258"/>
    </row>
    <row r="183" spans="1:5">
      <c r="A183" s="164">
        <v>33</v>
      </c>
      <c r="B183" s="165" t="s">
        <v>1926</v>
      </c>
      <c r="C183" s="165" t="s">
        <v>1927</v>
      </c>
      <c r="D183" s="165" t="s">
        <v>1928</v>
      </c>
      <c r="E183" s="257"/>
    </row>
    <row r="184" spans="1:5">
      <c r="A184" s="166">
        <v>34</v>
      </c>
      <c r="B184" s="167" t="s">
        <v>1929</v>
      </c>
      <c r="C184" s="167" t="s">
        <v>1930</v>
      </c>
      <c r="D184" s="167" t="s">
        <v>1931</v>
      </c>
      <c r="E184" s="258"/>
    </row>
    <row r="185" spans="1:5">
      <c r="A185" s="164">
        <v>35</v>
      </c>
      <c r="B185" s="170" t="s">
        <v>1610</v>
      </c>
      <c r="C185" s="170" t="s">
        <v>1611</v>
      </c>
      <c r="D185" s="170" t="s">
        <v>1612</v>
      </c>
      <c r="E185" s="257"/>
    </row>
    <row r="186" spans="1:5">
      <c r="A186" s="166">
        <v>36</v>
      </c>
      <c r="B186" s="171" t="s">
        <v>1613</v>
      </c>
      <c r="C186" s="171" t="s">
        <v>1614</v>
      </c>
      <c r="D186" s="171" t="s">
        <v>1615</v>
      </c>
      <c r="E186" s="258"/>
    </row>
    <row r="187" spans="1:5">
      <c r="A187" s="164">
        <v>37</v>
      </c>
      <c r="B187" s="165" t="s">
        <v>1616</v>
      </c>
      <c r="C187" s="165" t="s">
        <v>1617</v>
      </c>
      <c r="D187" s="165" t="s">
        <v>1618</v>
      </c>
      <c r="E187" s="257"/>
    </row>
    <row r="188" spans="1:5" ht="21" customHeight="1">
      <c r="A188" s="166">
        <v>38</v>
      </c>
      <c r="B188" s="171" t="s">
        <v>1619</v>
      </c>
      <c r="C188" s="171" t="s">
        <v>1620</v>
      </c>
      <c r="D188" s="171" t="s">
        <v>1621</v>
      </c>
      <c r="E188" s="258"/>
    </row>
    <row r="189" spans="1:5">
      <c r="A189" s="164">
        <v>39</v>
      </c>
      <c r="B189" s="165" t="s">
        <v>1622</v>
      </c>
      <c r="C189" s="165" t="s">
        <v>1623</v>
      </c>
      <c r="D189" s="165" t="s">
        <v>1624</v>
      </c>
      <c r="E189" s="257"/>
    </row>
    <row r="190" spans="1:5">
      <c r="A190" s="166">
        <v>40</v>
      </c>
      <c r="B190" s="167" t="s">
        <v>1625</v>
      </c>
      <c r="C190" s="167" t="s">
        <v>1626</v>
      </c>
      <c r="D190" s="167" t="s">
        <v>1627</v>
      </c>
      <c r="E190" s="258"/>
    </row>
    <row r="191" spans="1:5">
      <c r="A191" s="164">
        <v>41</v>
      </c>
      <c r="B191" s="165" t="s">
        <v>1628</v>
      </c>
      <c r="C191" s="165" t="s">
        <v>1629</v>
      </c>
      <c r="D191" s="165" t="s">
        <v>1630</v>
      </c>
      <c r="E191" s="257"/>
    </row>
    <row r="192" spans="1:5">
      <c r="A192" s="166">
        <v>42</v>
      </c>
      <c r="B192" s="167" t="s">
        <v>1631</v>
      </c>
      <c r="C192" s="167" t="s">
        <v>1632</v>
      </c>
      <c r="D192" s="167" t="s">
        <v>1633</v>
      </c>
      <c r="E192" s="258"/>
    </row>
    <row r="193" spans="1:5">
      <c r="A193" s="164">
        <v>44</v>
      </c>
      <c r="B193" s="165" t="s">
        <v>1932</v>
      </c>
      <c r="C193" s="165" t="s">
        <v>1933</v>
      </c>
      <c r="D193" s="165" t="s">
        <v>1934</v>
      </c>
      <c r="E193" s="257"/>
    </row>
    <row r="194" spans="1:5">
      <c r="A194" s="166">
        <v>45</v>
      </c>
      <c r="B194" s="167" t="s">
        <v>1935</v>
      </c>
      <c r="C194" s="167" t="s">
        <v>1936</v>
      </c>
      <c r="D194" s="167" t="s">
        <v>1937</v>
      </c>
      <c r="E194" s="258"/>
    </row>
    <row r="195" spans="1:5">
      <c r="A195" s="164">
        <v>46</v>
      </c>
      <c r="B195" s="165" t="s">
        <v>1938</v>
      </c>
      <c r="C195" s="165" t="s">
        <v>1939</v>
      </c>
      <c r="D195" s="165" t="s">
        <v>1940</v>
      </c>
      <c r="E195" s="257"/>
    </row>
    <row r="196" spans="1:5">
      <c r="A196" s="166">
        <v>47</v>
      </c>
      <c r="B196" s="167" t="s">
        <v>1941</v>
      </c>
      <c r="C196" s="167" t="s">
        <v>1939</v>
      </c>
      <c r="D196" s="167" t="s">
        <v>1942</v>
      </c>
      <c r="E196" s="258"/>
    </row>
    <row r="197" spans="1:5">
      <c r="A197" s="164">
        <v>48</v>
      </c>
      <c r="B197" s="165" t="s">
        <v>1943</v>
      </c>
      <c r="C197" s="165" t="s">
        <v>1944</v>
      </c>
      <c r="D197" s="165" t="s">
        <v>1945</v>
      </c>
      <c r="E197" s="257"/>
    </row>
    <row r="198" spans="1:5">
      <c r="A198" s="166">
        <v>49</v>
      </c>
      <c r="B198" s="167" t="s">
        <v>1946</v>
      </c>
      <c r="C198" s="167" t="s">
        <v>1947</v>
      </c>
      <c r="D198" s="167" t="s">
        <v>1948</v>
      </c>
      <c r="E198" s="258"/>
    </row>
    <row r="199" spans="1:5">
      <c r="A199" s="164">
        <v>50</v>
      </c>
      <c r="B199" s="165" t="s">
        <v>1949</v>
      </c>
      <c r="C199" s="165" t="s">
        <v>1950</v>
      </c>
      <c r="D199" s="165" t="s">
        <v>1951</v>
      </c>
      <c r="E199" s="257"/>
    </row>
    <row r="200" spans="1:5">
      <c r="A200" s="166">
        <v>51</v>
      </c>
      <c r="B200" s="167" t="s">
        <v>1952</v>
      </c>
      <c r="C200" s="167" t="s">
        <v>1953</v>
      </c>
      <c r="D200" s="167" t="s">
        <v>1954</v>
      </c>
      <c r="E200" s="258"/>
    </row>
    <row r="201" spans="1:5">
      <c r="A201" s="164">
        <v>52</v>
      </c>
      <c r="B201" s="165" t="s">
        <v>1955</v>
      </c>
      <c r="C201" s="165" t="s">
        <v>1956</v>
      </c>
      <c r="D201" s="165" t="s">
        <v>1957</v>
      </c>
      <c r="E201" s="257"/>
    </row>
    <row r="202" spans="1:5">
      <c r="A202" s="166">
        <v>53</v>
      </c>
      <c r="B202" s="167" t="s">
        <v>1958</v>
      </c>
      <c r="C202" s="167" t="s">
        <v>1959</v>
      </c>
      <c r="D202" s="167" t="s">
        <v>1957</v>
      </c>
      <c r="E202" s="258"/>
    </row>
    <row r="203" spans="1:5">
      <c r="A203" s="164">
        <v>54</v>
      </c>
      <c r="B203" s="165" t="s">
        <v>1960</v>
      </c>
      <c r="C203" s="165" t="s">
        <v>1961</v>
      </c>
      <c r="D203" s="165" t="s">
        <v>1962</v>
      </c>
      <c r="E203" s="257"/>
    </row>
    <row r="204" spans="1:5">
      <c r="A204" s="166">
        <v>55</v>
      </c>
      <c r="B204" s="167" t="s">
        <v>1794</v>
      </c>
      <c r="C204" s="167" t="s">
        <v>1963</v>
      </c>
      <c r="D204" s="167" t="s">
        <v>1964</v>
      </c>
      <c r="E204" s="258"/>
    </row>
    <row r="205" spans="1:5">
      <c r="A205" s="164">
        <v>56</v>
      </c>
      <c r="B205" s="165" t="s">
        <v>1965</v>
      </c>
      <c r="C205" s="165" t="s">
        <v>1966</v>
      </c>
      <c r="D205" s="165" t="s">
        <v>1967</v>
      </c>
      <c r="E205" s="257"/>
    </row>
    <row r="206" spans="1:5">
      <c r="A206" s="166">
        <v>57</v>
      </c>
      <c r="B206" s="167" t="s">
        <v>1968</v>
      </c>
      <c r="C206" s="167" t="s">
        <v>1969</v>
      </c>
      <c r="D206" s="167" t="s">
        <v>1957</v>
      </c>
      <c r="E206" s="258"/>
    </row>
    <row r="207" spans="1:5">
      <c r="A207" s="164">
        <v>58</v>
      </c>
      <c r="B207" s="165" t="s">
        <v>1970</v>
      </c>
      <c r="C207" s="165" t="s">
        <v>1971</v>
      </c>
      <c r="D207" s="165" t="s">
        <v>1972</v>
      </c>
      <c r="E207" s="257"/>
    </row>
    <row r="208" spans="1:5">
      <c r="A208" s="166">
        <v>59</v>
      </c>
      <c r="B208" s="167" t="s">
        <v>1806</v>
      </c>
      <c r="C208" s="167" t="s">
        <v>1973</v>
      </c>
      <c r="D208" s="167" t="s">
        <v>1974</v>
      </c>
      <c r="E208" s="258"/>
    </row>
    <row r="209" spans="1:5">
      <c r="A209" s="164">
        <v>60</v>
      </c>
      <c r="B209" s="165" t="s">
        <v>1975</v>
      </c>
      <c r="C209" s="165" t="s">
        <v>1976</v>
      </c>
      <c r="D209" s="165" t="s">
        <v>1957</v>
      </c>
      <c r="E209" s="257"/>
    </row>
    <row r="210" spans="1:5">
      <c r="A210" s="166">
        <v>61</v>
      </c>
      <c r="B210" s="167" t="s">
        <v>1634</v>
      </c>
      <c r="C210" s="167" t="s">
        <v>1635</v>
      </c>
      <c r="D210" s="167" t="s">
        <v>1636</v>
      </c>
      <c r="E210" s="258"/>
    </row>
    <row r="211" spans="1:5">
      <c r="A211" s="164">
        <v>62</v>
      </c>
      <c r="B211" s="165" t="s">
        <v>1637</v>
      </c>
      <c r="C211" s="165" t="s">
        <v>1638</v>
      </c>
      <c r="D211" s="165" t="s">
        <v>1639</v>
      </c>
      <c r="E211" s="257"/>
    </row>
    <row r="212" spans="1:5">
      <c r="A212" s="166">
        <v>63</v>
      </c>
      <c r="B212" s="167" t="s">
        <v>1640</v>
      </c>
      <c r="C212" s="167" t="s">
        <v>1641</v>
      </c>
      <c r="D212" s="167" t="s">
        <v>1642</v>
      </c>
      <c r="E212" s="258"/>
    </row>
    <row r="213" spans="1:5">
      <c r="A213" s="164">
        <v>64</v>
      </c>
      <c r="B213" s="165" t="s">
        <v>1643</v>
      </c>
      <c r="C213" s="165" t="s">
        <v>1644</v>
      </c>
      <c r="D213" s="165" t="s">
        <v>1645</v>
      </c>
      <c r="E213" s="257"/>
    </row>
    <row r="214" spans="1:5">
      <c r="A214" s="166">
        <v>65</v>
      </c>
      <c r="B214" s="167" t="s">
        <v>1977</v>
      </c>
      <c r="C214" s="167" t="s">
        <v>1978</v>
      </c>
      <c r="D214" s="167" t="s">
        <v>1979</v>
      </c>
      <c r="E214" s="258"/>
    </row>
    <row r="215" spans="1:5">
      <c r="A215" s="164">
        <v>66</v>
      </c>
      <c r="B215" s="165" t="s">
        <v>1980</v>
      </c>
      <c r="C215" s="165" t="s">
        <v>1981</v>
      </c>
      <c r="D215" s="165" t="s">
        <v>1982</v>
      </c>
      <c r="E215" s="257"/>
    </row>
    <row r="216" spans="1:5">
      <c r="A216" s="166">
        <v>67</v>
      </c>
      <c r="B216" s="167" t="s">
        <v>1983</v>
      </c>
      <c r="C216" s="167" t="s">
        <v>1984</v>
      </c>
      <c r="D216" s="167" t="s">
        <v>1985</v>
      </c>
      <c r="E216" s="258"/>
    </row>
    <row r="217" spans="1:5">
      <c r="A217" s="172"/>
      <c r="B217" s="162"/>
      <c r="C217" s="162"/>
      <c r="D217" s="162"/>
      <c r="E217" s="162"/>
    </row>
    <row r="218" spans="1:5">
      <c r="A218" s="195"/>
      <c r="B218" s="195"/>
      <c r="C218" s="195"/>
      <c r="D218" s="195"/>
      <c r="E218" s="195"/>
    </row>
    <row r="219" spans="1:5">
      <c r="A219" s="195"/>
      <c r="B219" s="195"/>
      <c r="C219" s="195"/>
      <c r="D219" s="195"/>
      <c r="E219" s="195"/>
    </row>
    <row r="220" spans="1:5">
      <c r="A220" s="196" t="s">
        <v>1986</v>
      </c>
      <c r="B220" s="196"/>
      <c r="C220" s="196"/>
      <c r="D220" s="196"/>
      <c r="E220" s="196"/>
    </row>
    <row r="221" spans="1:5">
      <c r="A221" s="197"/>
      <c r="B221" s="197"/>
      <c r="C221" s="197"/>
      <c r="D221" s="197"/>
      <c r="E221" s="197"/>
    </row>
    <row r="222" spans="1:5">
      <c r="A222" s="197"/>
      <c r="B222" s="197"/>
      <c r="C222" s="197"/>
      <c r="D222" s="197"/>
      <c r="E222" s="197"/>
    </row>
    <row r="223" spans="1:5">
      <c r="A223" s="163" t="s">
        <v>1168</v>
      </c>
      <c r="B223" s="163" t="s">
        <v>1559</v>
      </c>
      <c r="C223" s="163" t="s">
        <v>1333</v>
      </c>
      <c r="D223" s="163" t="s">
        <v>1560</v>
      </c>
      <c r="E223" s="163" t="s">
        <v>1646</v>
      </c>
    </row>
    <row r="224" spans="1:5">
      <c r="A224" s="163">
        <v>1</v>
      </c>
      <c r="B224" s="163">
        <v>2</v>
      </c>
      <c r="C224" s="163">
        <v>3</v>
      </c>
      <c r="D224" s="163">
        <v>4</v>
      </c>
      <c r="E224" s="163">
        <v>5</v>
      </c>
    </row>
    <row r="225" spans="1:5">
      <c r="A225" s="164">
        <v>1</v>
      </c>
      <c r="B225" s="165" t="s">
        <v>1647</v>
      </c>
      <c r="C225" s="165" t="s">
        <v>1594</v>
      </c>
      <c r="D225" s="165" t="s">
        <v>1648</v>
      </c>
      <c r="E225" s="255"/>
    </row>
    <row r="226" spans="1:5">
      <c r="A226" s="166">
        <v>2</v>
      </c>
      <c r="B226" s="167" t="s">
        <v>1649</v>
      </c>
      <c r="C226" s="167" t="s">
        <v>1597</v>
      </c>
      <c r="D226" s="167" t="s">
        <v>1650</v>
      </c>
      <c r="E226" s="256"/>
    </row>
    <row r="227" spans="1:5">
      <c r="A227" s="164">
        <v>3</v>
      </c>
      <c r="B227" s="165" t="s">
        <v>1651</v>
      </c>
      <c r="C227" s="165" t="s">
        <v>1599</v>
      </c>
      <c r="D227" s="165" t="s">
        <v>1652</v>
      </c>
      <c r="E227" s="255"/>
    </row>
    <row r="228" spans="1:5">
      <c r="A228" s="166">
        <v>4</v>
      </c>
      <c r="B228" s="167" t="s">
        <v>1653</v>
      </c>
      <c r="C228" s="167" t="s">
        <v>1601</v>
      </c>
      <c r="D228" s="167" t="s">
        <v>1654</v>
      </c>
      <c r="E228" s="256"/>
    </row>
    <row r="229" spans="1:5">
      <c r="A229" s="164">
        <v>5</v>
      </c>
      <c r="B229" s="165" t="s">
        <v>1655</v>
      </c>
      <c r="C229" s="165" t="s">
        <v>1603</v>
      </c>
      <c r="D229" s="165" t="s">
        <v>1656</v>
      </c>
      <c r="E229" s="255"/>
    </row>
    <row r="230" spans="1:5">
      <c r="A230" s="166">
        <v>6</v>
      </c>
      <c r="B230" s="167" t="s">
        <v>1657</v>
      </c>
      <c r="C230" s="167" t="s">
        <v>1658</v>
      </c>
      <c r="D230" s="167" t="s">
        <v>1659</v>
      </c>
      <c r="E230" s="256"/>
    </row>
    <row r="231" spans="1:5">
      <c r="A231" s="164">
        <v>7</v>
      </c>
      <c r="B231" s="165" t="s">
        <v>1660</v>
      </c>
      <c r="C231" s="165" t="s">
        <v>1661</v>
      </c>
      <c r="D231" s="165" t="s">
        <v>1662</v>
      </c>
      <c r="E231" s="255"/>
    </row>
    <row r="232" spans="1:5">
      <c r="A232" s="166">
        <v>8</v>
      </c>
      <c r="B232" s="167" t="s">
        <v>1663</v>
      </c>
      <c r="C232" s="167" t="s">
        <v>1664</v>
      </c>
      <c r="D232" s="167" t="s">
        <v>1665</v>
      </c>
      <c r="E232" s="256"/>
    </row>
    <row r="233" spans="1:5">
      <c r="A233" s="164">
        <v>9</v>
      </c>
      <c r="B233" s="165" t="s">
        <v>1666</v>
      </c>
      <c r="C233" s="165" t="s">
        <v>1667</v>
      </c>
      <c r="D233" s="165" t="s">
        <v>1668</v>
      </c>
      <c r="E233" s="255"/>
    </row>
    <row r="234" spans="1:5">
      <c r="A234" s="166">
        <v>10</v>
      </c>
      <c r="B234" s="167" t="s">
        <v>1669</v>
      </c>
      <c r="C234" s="167" t="s">
        <v>1605</v>
      </c>
      <c r="D234" s="167" t="s">
        <v>1670</v>
      </c>
      <c r="E234" s="256"/>
    </row>
    <row r="235" spans="1:5">
      <c r="A235" s="164">
        <v>11</v>
      </c>
      <c r="B235" s="170" t="s">
        <v>1671</v>
      </c>
      <c r="C235" s="170" t="s">
        <v>1672</v>
      </c>
      <c r="D235" s="170" t="s">
        <v>1673</v>
      </c>
      <c r="E235" s="255"/>
    </row>
    <row r="236" spans="1:5">
      <c r="A236" s="166">
        <v>12</v>
      </c>
      <c r="B236" s="171" t="s">
        <v>1674</v>
      </c>
      <c r="C236" s="171" t="s">
        <v>1675</v>
      </c>
      <c r="D236" s="171" t="s">
        <v>1676</v>
      </c>
      <c r="E236" s="256"/>
    </row>
    <row r="237" spans="1:5">
      <c r="A237" s="164">
        <v>13</v>
      </c>
      <c r="B237" s="165" t="s">
        <v>1677</v>
      </c>
      <c r="C237" s="165" t="s">
        <v>1678</v>
      </c>
      <c r="D237" s="165" t="s">
        <v>1679</v>
      </c>
      <c r="E237" s="255"/>
    </row>
    <row r="238" spans="1:5">
      <c r="A238" s="166">
        <v>14</v>
      </c>
      <c r="B238" s="167" t="s">
        <v>1680</v>
      </c>
      <c r="C238" s="167" t="s">
        <v>1611</v>
      </c>
      <c r="D238" s="167" t="s">
        <v>1681</v>
      </c>
      <c r="E238" s="256"/>
    </row>
    <row r="239" spans="1:5">
      <c r="A239" s="164">
        <v>15</v>
      </c>
      <c r="B239" s="165" t="s">
        <v>1682</v>
      </c>
      <c r="C239" s="165" t="s">
        <v>1614</v>
      </c>
      <c r="D239" s="165" t="s">
        <v>1683</v>
      </c>
      <c r="E239" s="255"/>
    </row>
    <row r="240" spans="1:5">
      <c r="A240" s="166">
        <v>16</v>
      </c>
      <c r="B240" s="167" t="s">
        <v>1684</v>
      </c>
      <c r="C240" s="167" t="s">
        <v>1617</v>
      </c>
      <c r="D240" s="167" t="s">
        <v>1685</v>
      </c>
      <c r="E240" s="256"/>
    </row>
    <row r="241" spans="1:5">
      <c r="A241" s="164">
        <v>17</v>
      </c>
      <c r="B241" s="165" t="s">
        <v>1686</v>
      </c>
      <c r="C241" s="165" t="s">
        <v>1620</v>
      </c>
      <c r="D241" s="165" t="s">
        <v>1687</v>
      </c>
      <c r="E241" s="255"/>
    </row>
    <row r="242" spans="1:5">
      <c r="A242" s="166">
        <v>18</v>
      </c>
      <c r="B242" s="167" t="s">
        <v>1688</v>
      </c>
      <c r="C242" s="167" t="s">
        <v>1623</v>
      </c>
      <c r="D242" s="167" t="s">
        <v>1689</v>
      </c>
      <c r="E242" s="256"/>
    </row>
    <row r="243" spans="1:5">
      <c r="A243" s="164">
        <v>19</v>
      </c>
      <c r="B243" s="170" t="s">
        <v>1690</v>
      </c>
      <c r="C243" s="170" t="s">
        <v>1626</v>
      </c>
      <c r="D243" s="170" t="s">
        <v>1691</v>
      </c>
      <c r="E243" s="255"/>
    </row>
    <row r="244" spans="1:5">
      <c r="A244" s="166">
        <v>20</v>
      </c>
      <c r="B244" s="171" t="s">
        <v>1692</v>
      </c>
      <c r="C244" s="171" t="s">
        <v>1629</v>
      </c>
      <c r="D244" s="171" t="s">
        <v>1693</v>
      </c>
      <c r="E244" s="256"/>
    </row>
    <row r="245" spans="1:5">
      <c r="A245" s="164">
        <v>21</v>
      </c>
      <c r="B245" s="170" t="s">
        <v>1694</v>
      </c>
      <c r="C245" s="170" t="s">
        <v>1695</v>
      </c>
      <c r="D245" s="170" t="s">
        <v>1696</v>
      </c>
      <c r="E245" s="255"/>
    </row>
    <row r="246" spans="1:5">
      <c r="A246" s="166">
        <v>22</v>
      </c>
      <c r="B246" s="167" t="s">
        <v>1697</v>
      </c>
      <c r="C246" s="167" t="s">
        <v>1698</v>
      </c>
      <c r="D246" s="167" t="s">
        <v>1549</v>
      </c>
      <c r="E246" s="256"/>
    </row>
    <row r="247" spans="1:5">
      <c r="A247" s="164">
        <v>23</v>
      </c>
      <c r="B247" s="165" t="s">
        <v>1699</v>
      </c>
      <c r="C247" s="165" t="s">
        <v>1700</v>
      </c>
      <c r="D247" s="165" t="s">
        <v>1549</v>
      </c>
      <c r="E247" s="255"/>
    </row>
    <row r="248" spans="1:5">
      <c r="A248" s="166">
        <v>24</v>
      </c>
      <c r="B248" s="167" t="s">
        <v>1701</v>
      </c>
      <c r="C248" s="167" t="s">
        <v>1702</v>
      </c>
      <c r="D248" s="167" t="s">
        <v>1549</v>
      </c>
      <c r="E248" s="256"/>
    </row>
    <row r="249" spans="1:5">
      <c r="A249" s="164">
        <v>25</v>
      </c>
      <c r="B249" s="165" t="s">
        <v>1699</v>
      </c>
      <c r="C249" s="165" t="s">
        <v>1703</v>
      </c>
      <c r="D249" s="165" t="s">
        <v>1549</v>
      </c>
      <c r="E249" s="255"/>
    </row>
    <row r="250" spans="1:5">
      <c r="A250" s="166">
        <v>26</v>
      </c>
      <c r="B250" s="167" t="s">
        <v>1704</v>
      </c>
      <c r="C250" s="167" t="s">
        <v>1705</v>
      </c>
      <c r="D250" s="167" t="s">
        <v>1549</v>
      </c>
      <c r="E250" s="256"/>
    </row>
    <row r="251" spans="1:5">
      <c r="A251" s="164">
        <v>27</v>
      </c>
      <c r="B251" s="165" t="s">
        <v>1699</v>
      </c>
      <c r="C251" s="165" t="s">
        <v>1706</v>
      </c>
      <c r="D251" s="165" t="s">
        <v>1549</v>
      </c>
      <c r="E251" s="255"/>
    </row>
    <row r="252" spans="1:5">
      <c r="A252" s="166">
        <v>28</v>
      </c>
      <c r="B252" s="167" t="s">
        <v>1707</v>
      </c>
      <c r="C252" s="167" t="s">
        <v>1708</v>
      </c>
      <c r="D252" s="167" t="s">
        <v>1549</v>
      </c>
      <c r="E252" s="256"/>
    </row>
    <row r="253" spans="1:5">
      <c r="A253" s="164">
        <v>29</v>
      </c>
      <c r="B253" s="165" t="s">
        <v>1699</v>
      </c>
      <c r="C253" s="165" t="s">
        <v>1709</v>
      </c>
      <c r="D253" s="165" t="s">
        <v>1549</v>
      </c>
      <c r="E253" s="255"/>
    </row>
    <row r="254" spans="1:5">
      <c r="A254" s="166">
        <v>30</v>
      </c>
      <c r="B254" s="167" t="s">
        <v>1710</v>
      </c>
      <c r="C254" s="167" t="s">
        <v>1711</v>
      </c>
      <c r="D254" s="167" t="s">
        <v>1549</v>
      </c>
      <c r="E254" s="256"/>
    </row>
    <row r="255" spans="1:5">
      <c r="A255" s="172"/>
      <c r="B255" s="162"/>
      <c r="C255" s="162"/>
      <c r="D255" s="162"/>
      <c r="E255" s="162"/>
    </row>
    <row r="256" spans="1:5">
      <c r="A256" s="195"/>
      <c r="B256" s="195"/>
      <c r="C256" s="195"/>
      <c r="D256" s="195"/>
      <c r="E256" s="195"/>
    </row>
    <row r="257" spans="1:5">
      <c r="A257" s="195"/>
      <c r="B257" s="195"/>
      <c r="C257" s="195"/>
      <c r="D257" s="195"/>
      <c r="E257" s="195"/>
    </row>
    <row r="258" spans="1:5">
      <c r="A258" s="196" t="s">
        <v>1987</v>
      </c>
      <c r="B258" s="196"/>
      <c r="C258" s="196"/>
      <c r="D258" s="196"/>
      <c r="E258" s="196"/>
    </row>
    <row r="259" spans="1:5">
      <c r="A259" s="197"/>
      <c r="B259" s="197"/>
      <c r="C259" s="197"/>
      <c r="D259" s="197"/>
      <c r="E259" s="197"/>
    </row>
    <row r="260" spans="1:5">
      <c r="A260" s="197"/>
      <c r="B260" s="197"/>
      <c r="C260" s="197"/>
      <c r="D260" s="197"/>
      <c r="E260" s="197"/>
    </row>
    <row r="261" spans="1:5">
      <c r="A261" s="197"/>
      <c r="B261" s="197"/>
      <c r="C261" s="197"/>
      <c r="D261" s="197"/>
      <c r="E261" s="197"/>
    </row>
    <row r="262" spans="1:5">
      <c r="A262" s="197"/>
      <c r="B262" s="197"/>
      <c r="C262" s="197"/>
      <c r="D262" s="197"/>
      <c r="E262" s="197"/>
    </row>
    <row r="263" spans="1:5">
      <c r="A263" s="163" t="s">
        <v>1168</v>
      </c>
      <c r="B263" s="163" t="s">
        <v>1559</v>
      </c>
      <c r="C263" s="163" t="s">
        <v>1333</v>
      </c>
      <c r="D263" s="163" t="s">
        <v>1560</v>
      </c>
      <c r="E263" s="163" t="s">
        <v>1646</v>
      </c>
    </row>
    <row r="264" spans="1:5">
      <c r="A264" s="163">
        <v>1</v>
      </c>
      <c r="B264" s="163">
        <v>2</v>
      </c>
      <c r="C264" s="163">
        <v>3</v>
      </c>
      <c r="D264" s="163">
        <v>4</v>
      </c>
      <c r="E264" s="163">
        <v>5</v>
      </c>
    </row>
    <row r="265" spans="1:5">
      <c r="A265" s="164">
        <v>1</v>
      </c>
      <c r="B265" s="165" t="s">
        <v>1988</v>
      </c>
      <c r="C265" s="165" t="s">
        <v>1903</v>
      </c>
      <c r="D265" s="165" t="s">
        <v>1989</v>
      </c>
      <c r="E265" s="257"/>
    </row>
    <row r="266" spans="1:5">
      <c r="A266" s="166">
        <v>2</v>
      </c>
      <c r="B266" s="167" t="s">
        <v>1958</v>
      </c>
      <c r="C266" s="167" t="s">
        <v>1990</v>
      </c>
      <c r="D266" s="167" t="s">
        <v>1991</v>
      </c>
      <c r="E266" s="258"/>
    </row>
    <row r="267" spans="1:5">
      <c r="A267" s="164">
        <v>3</v>
      </c>
      <c r="B267" s="165" t="s">
        <v>1960</v>
      </c>
      <c r="C267" s="165" t="s">
        <v>1992</v>
      </c>
      <c r="D267" s="165" t="s">
        <v>1993</v>
      </c>
      <c r="E267" s="257"/>
    </row>
    <row r="268" spans="1:5">
      <c r="A268" s="166">
        <v>4</v>
      </c>
      <c r="B268" s="167" t="s">
        <v>1794</v>
      </c>
      <c r="C268" s="167" t="s">
        <v>1994</v>
      </c>
      <c r="D268" s="167" t="s">
        <v>1995</v>
      </c>
      <c r="E268" s="258"/>
    </row>
    <row r="269" spans="1:5">
      <c r="A269" s="164">
        <v>5</v>
      </c>
      <c r="B269" s="165" t="s">
        <v>1965</v>
      </c>
      <c r="C269" s="165" t="s">
        <v>1996</v>
      </c>
      <c r="D269" s="165" t="s">
        <v>1997</v>
      </c>
      <c r="E269" s="257"/>
    </row>
    <row r="270" spans="1:5">
      <c r="A270" s="166">
        <v>6</v>
      </c>
      <c r="B270" s="167" t="s">
        <v>1968</v>
      </c>
      <c r="C270" s="167" t="s">
        <v>1998</v>
      </c>
      <c r="D270" s="167" t="s">
        <v>1991</v>
      </c>
      <c r="E270" s="258"/>
    </row>
    <row r="271" spans="1:5">
      <c r="A271" s="164">
        <v>7</v>
      </c>
      <c r="B271" s="165" t="s">
        <v>1970</v>
      </c>
      <c r="C271" s="165" t="s">
        <v>1999</v>
      </c>
      <c r="D271" s="165" t="s">
        <v>2000</v>
      </c>
      <c r="E271" s="257"/>
    </row>
    <row r="272" spans="1:5">
      <c r="A272" s="166">
        <v>8</v>
      </c>
      <c r="B272" s="167" t="s">
        <v>1806</v>
      </c>
      <c r="C272" s="167" t="s">
        <v>2001</v>
      </c>
      <c r="D272" s="167" t="s">
        <v>2002</v>
      </c>
      <c r="E272" s="258"/>
    </row>
    <row r="273" spans="1:5">
      <c r="A273" s="164">
        <v>9</v>
      </c>
      <c r="B273" s="165" t="s">
        <v>1975</v>
      </c>
      <c r="C273" s="165" t="s">
        <v>2003</v>
      </c>
      <c r="D273" s="165" t="s">
        <v>1991</v>
      </c>
      <c r="E273" s="257"/>
    </row>
    <row r="274" spans="1:5">
      <c r="A274" s="166">
        <v>10</v>
      </c>
      <c r="B274" s="167" t="s">
        <v>2004</v>
      </c>
      <c r="C274" s="167" t="s">
        <v>1920</v>
      </c>
      <c r="D274" s="167" t="s">
        <v>2005</v>
      </c>
      <c r="E274" s="258"/>
    </row>
    <row r="275" spans="1:5">
      <c r="A275" s="164">
        <v>11</v>
      </c>
      <c r="B275" s="165" t="s">
        <v>2006</v>
      </c>
      <c r="C275" s="165" t="s">
        <v>1922</v>
      </c>
      <c r="D275" s="165" t="s">
        <v>2007</v>
      </c>
      <c r="E275" s="257"/>
    </row>
    <row r="276" spans="1:5">
      <c r="A276" s="172"/>
      <c r="B276" s="162"/>
      <c r="C276" s="162"/>
      <c r="D276" s="162"/>
      <c r="E276" s="162"/>
    </row>
    <row r="277" spans="1:5">
      <c r="A277" s="195"/>
      <c r="B277" s="195"/>
      <c r="C277" s="195"/>
      <c r="D277" s="195"/>
      <c r="E277" s="195"/>
    </row>
    <row r="278" spans="1:5">
      <c r="A278" s="195"/>
      <c r="B278" s="195"/>
      <c r="C278" s="195"/>
      <c r="D278" s="195"/>
      <c r="E278" s="195"/>
    </row>
    <row r="279" spans="1:5">
      <c r="A279" s="196" t="s">
        <v>2008</v>
      </c>
      <c r="B279" s="196"/>
      <c r="C279" s="196"/>
      <c r="D279" s="196"/>
      <c r="E279" s="196"/>
    </row>
    <row r="280" spans="1:5">
      <c r="A280" s="197"/>
      <c r="B280" s="197"/>
      <c r="C280" s="197"/>
      <c r="D280" s="197"/>
      <c r="E280" s="197"/>
    </row>
    <row r="281" spans="1:5">
      <c r="A281" s="197"/>
      <c r="B281" s="197"/>
      <c r="C281" s="197"/>
      <c r="D281" s="197"/>
      <c r="E281" s="197"/>
    </row>
    <row r="282" spans="1:5">
      <c r="A282" s="163" t="s">
        <v>1168</v>
      </c>
      <c r="B282" s="163" t="s">
        <v>1559</v>
      </c>
      <c r="C282" s="163" t="s">
        <v>1333</v>
      </c>
      <c r="D282" s="163" t="s">
        <v>1560</v>
      </c>
      <c r="E282" s="163" t="s">
        <v>1646</v>
      </c>
    </row>
    <row r="283" spans="1:5">
      <c r="A283" s="163">
        <v>1</v>
      </c>
      <c r="B283" s="163">
        <v>2</v>
      </c>
      <c r="C283" s="163">
        <v>3</v>
      </c>
      <c r="D283" s="163">
        <v>4</v>
      </c>
      <c r="E283" s="163">
        <v>5</v>
      </c>
    </row>
    <row r="284" spans="1:5">
      <c r="A284" s="164">
        <v>1</v>
      </c>
      <c r="B284" s="165" t="s">
        <v>2009</v>
      </c>
      <c r="C284" s="165" t="s">
        <v>2010</v>
      </c>
      <c r="D284" s="165" t="s">
        <v>2011</v>
      </c>
      <c r="E284" s="255"/>
    </row>
    <row r="285" spans="1:5">
      <c r="A285" s="166">
        <v>2</v>
      </c>
      <c r="B285" s="167" t="s">
        <v>2012</v>
      </c>
      <c r="C285" s="167" t="s">
        <v>2013</v>
      </c>
      <c r="D285" s="167" t="s">
        <v>2014</v>
      </c>
      <c r="E285" s="256"/>
    </row>
    <row r="286" spans="1:5">
      <c r="A286" s="164">
        <v>3</v>
      </c>
      <c r="B286" s="165" t="s">
        <v>2015</v>
      </c>
      <c r="C286" s="165" t="s">
        <v>2016</v>
      </c>
      <c r="D286" s="165" t="s">
        <v>2017</v>
      </c>
      <c r="E286" s="255"/>
    </row>
    <row r="287" spans="1:5">
      <c r="A287" s="172"/>
      <c r="B287" s="162"/>
      <c r="C287" s="162"/>
      <c r="D287" s="162"/>
      <c r="E287" s="162"/>
    </row>
    <row r="288" spans="1:5">
      <c r="A288" s="195"/>
      <c r="B288" s="195"/>
      <c r="C288" s="195"/>
      <c r="D288" s="195"/>
      <c r="E288" s="195"/>
    </row>
    <row r="289" spans="1:5">
      <c r="A289" s="195"/>
      <c r="B289" s="195"/>
      <c r="C289" s="195"/>
      <c r="D289" s="195"/>
      <c r="E289" s="195"/>
    </row>
    <row r="290" spans="1:5">
      <c r="A290" s="196" t="s">
        <v>2018</v>
      </c>
      <c r="B290" s="196"/>
      <c r="C290" s="196"/>
      <c r="D290" s="196"/>
      <c r="E290" s="196"/>
    </row>
    <row r="291" spans="1:5">
      <c r="A291" s="197"/>
      <c r="B291" s="197"/>
      <c r="C291" s="197"/>
      <c r="D291" s="197"/>
      <c r="E291" s="197"/>
    </row>
    <row r="292" spans="1:5">
      <c r="A292" s="197"/>
      <c r="B292" s="197"/>
      <c r="C292" s="197"/>
      <c r="D292" s="197"/>
      <c r="E292" s="197"/>
    </row>
    <row r="293" spans="1:5">
      <c r="A293" s="197"/>
      <c r="B293" s="197"/>
      <c r="C293" s="197"/>
      <c r="D293" s="197"/>
      <c r="E293" s="197"/>
    </row>
    <row r="294" spans="1:5">
      <c r="A294" s="163" t="s">
        <v>1168</v>
      </c>
      <c r="B294" s="163" t="s">
        <v>1559</v>
      </c>
      <c r="C294" s="163" t="s">
        <v>1333</v>
      </c>
      <c r="D294" s="163" t="s">
        <v>1560</v>
      </c>
      <c r="E294" s="163" t="s">
        <v>1646</v>
      </c>
    </row>
    <row r="295" spans="1:5">
      <c r="A295" s="163">
        <v>1</v>
      </c>
      <c r="B295" s="163">
        <v>2</v>
      </c>
      <c r="C295" s="163">
        <v>3</v>
      </c>
      <c r="D295" s="163">
        <v>4</v>
      </c>
      <c r="E295" s="163">
        <v>5</v>
      </c>
    </row>
    <row r="296" spans="1:5">
      <c r="A296" s="164">
        <v>1</v>
      </c>
      <c r="B296" s="165" t="s">
        <v>1712</v>
      </c>
      <c r="C296" s="165" t="s">
        <v>1589</v>
      </c>
      <c r="D296" s="165" t="s">
        <v>1713</v>
      </c>
      <c r="E296" s="255"/>
    </row>
    <row r="297" spans="1:5">
      <c r="A297" s="166">
        <v>2</v>
      </c>
      <c r="B297" s="167" t="s">
        <v>1714</v>
      </c>
      <c r="C297" s="167" t="s">
        <v>1345</v>
      </c>
      <c r="D297" s="167" t="s">
        <v>1715</v>
      </c>
      <c r="E297" s="256"/>
    </row>
    <row r="298" spans="1:5">
      <c r="A298" s="164">
        <v>3</v>
      </c>
      <c r="B298" s="165" t="s">
        <v>1716</v>
      </c>
      <c r="C298" s="165" t="s">
        <v>1717</v>
      </c>
      <c r="D298" s="165" t="s">
        <v>1718</v>
      </c>
      <c r="E298" s="255"/>
    </row>
    <row r="299" spans="1:5">
      <c r="A299" s="166">
        <v>4</v>
      </c>
      <c r="B299" s="167" t="s">
        <v>1719</v>
      </c>
      <c r="C299" s="167" t="s">
        <v>1720</v>
      </c>
      <c r="D299" s="167" t="s">
        <v>1721</v>
      </c>
      <c r="E299" s="256"/>
    </row>
    <row r="300" spans="1:5">
      <c r="A300" s="164">
        <v>5</v>
      </c>
      <c r="B300" s="165" t="s">
        <v>1722</v>
      </c>
      <c r="C300" s="165" t="s">
        <v>1723</v>
      </c>
      <c r="D300" s="165" t="s">
        <v>1724</v>
      </c>
      <c r="E300" s="255"/>
    </row>
    <row r="301" spans="1:5">
      <c r="A301" s="166">
        <v>6</v>
      </c>
      <c r="B301" s="171" t="s">
        <v>1725</v>
      </c>
      <c r="C301" s="171" t="s">
        <v>1601</v>
      </c>
      <c r="D301" s="171" t="s">
        <v>1726</v>
      </c>
      <c r="E301" s="256"/>
    </row>
    <row r="302" spans="1:5">
      <c r="A302" s="164">
        <v>7</v>
      </c>
      <c r="B302" s="165" t="s">
        <v>1727</v>
      </c>
      <c r="C302" s="165" t="s">
        <v>1603</v>
      </c>
      <c r="D302" s="165" t="s">
        <v>1728</v>
      </c>
      <c r="E302" s="255"/>
    </row>
    <row r="303" spans="1:5">
      <c r="A303" s="166">
        <v>8</v>
      </c>
      <c r="B303" s="167" t="s">
        <v>1729</v>
      </c>
      <c r="C303" s="167" t="s">
        <v>1658</v>
      </c>
      <c r="D303" s="167" t="s">
        <v>1730</v>
      </c>
      <c r="E303" s="256"/>
    </row>
    <row r="304" spans="1:5">
      <c r="A304" s="164">
        <v>9</v>
      </c>
      <c r="B304" s="165" t="s">
        <v>1731</v>
      </c>
      <c r="C304" s="165" t="s">
        <v>1661</v>
      </c>
      <c r="D304" s="165" t="s">
        <v>1732</v>
      </c>
      <c r="E304" s="255"/>
    </row>
    <row r="305" spans="1:5">
      <c r="A305" s="166">
        <v>10</v>
      </c>
      <c r="B305" s="171" t="s">
        <v>1733</v>
      </c>
      <c r="C305" s="171" t="s">
        <v>1664</v>
      </c>
      <c r="D305" s="171" t="s">
        <v>1734</v>
      </c>
      <c r="E305" s="256"/>
    </row>
    <row r="306" spans="1:5">
      <c r="A306" s="164">
        <v>11</v>
      </c>
      <c r="B306" s="165" t="s">
        <v>1735</v>
      </c>
      <c r="C306" s="165" t="s">
        <v>1736</v>
      </c>
      <c r="D306" s="165" t="s">
        <v>1737</v>
      </c>
      <c r="E306" s="255"/>
    </row>
    <row r="307" spans="1:5">
      <c r="A307" s="166">
        <v>12</v>
      </c>
      <c r="B307" s="167" t="s">
        <v>1738</v>
      </c>
      <c r="C307" s="167" t="s">
        <v>1667</v>
      </c>
      <c r="D307" s="167" t="s">
        <v>1739</v>
      </c>
      <c r="E307" s="256"/>
    </row>
    <row r="308" spans="1:5">
      <c r="A308" s="164">
        <v>13</v>
      </c>
      <c r="B308" s="165" t="s">
        <v>1740</v>
      </c>
      <c r="C308" s="165" t="s">
        <v>1605</v>
      </c>
      <c r="D308" s="165" t="s">
        <v>1741</v>
      </c>
      <c r="E308" s="255"/>
    </row>
    <row r="309" spans="1:5">
      <c r="A309" s="166">
        <v>14</v>
      </c>
      <c r="B309" s="167" t="s">
        <v>1742</v>
      </c>
      <c r="C309" s="167" t="s">
        <v>1743</v>
      </c>
      <c r="D309" s="167" t="s">
        <v>1744</v>
      </c>
      <c r="E309" s="256"/>
    </row>
    <row r="310" spans="1:5">
      <c r="A310" s="164">
        <v>15</v>
      </c>
      <c r="B310" s="165" t="s">
        <v>1745</v>
      </c>
      <c r="C310" s="165" t="s">
        <v>1746</v>
      </c>
      <c r="D310" s="165" t="s">
        <v>1747</v>
      </c>
      <c r="E310" s="255"/>
    </row>
    <row r="311" spans="1:5">
      <c r="A311" s="166">
        <v>16</v>
      </c>
      <c r="B311" s="167" t="s">
        <v>1748</v>
      </c>
      <c r="C311" s="167" t="s">
        <v>1672</v>
      </c>
      <c r="D311" s="167" t="s">
        <v>1749</v>
      </c>
      <c r="E311" s="256"/>
    </row>
    <row r="312" spans="1:5">
      <c r="A312" s="164">
        <v>17</v>
      </c>
      <c r="B312" s="165" t="s">
        <v>1750</v>
      </c>
      <c r="C312" s="165" t="s">
        <v>1675</v>
      </c>
      <c r="D312" s="165" t="s">
        <v>1751</v>
      </c>
      <c r="E312" s="255"/>
    </row>
    <row r="313" spans="1:5">
      <c r="A313" s="166">
        <v>18</v>
      </c>
      <c r="B313" s="171" t="s">
        <v>1752</v>
      </c>
      <c r="C313" s="171" t="s">
        <v>1617</v>
      </c>
      <c r="D313" s="171" t="s">
        <v>1753</v>
      </c>
      <c r="E313" s="256"/>
    </row>
    <row r="314" spans="1:5">
      <c r="A314" s="164">
        <v>19</v>
      </c>
      <c r="B314" s="170" t="s">
        <v>1754</v>
      </c>
      <c r="C314" s="170" t="s">
        <v>1620</v>
      </c>
      <c r="D314" s="170" t="s">
        <v>1755</v>
      </c>
      <c r="E314" s="255"/>
    </row>
    <row r="315" spans="1:5">
      <c r="A315" s="166">
        <v>20</v>
      </c>
      <c r="B315" s="167" t="s">
        <v>1756</v>
      </c>
      <c r="C315" s="167" t="s">
        <v>1623</v>
      </c>
      <c r="D315" s="167" t="s">
        <v>1757</v>
      </c>
      <c r="E315" s="256"/>
    </row>
    <row r="316" spans="1:5">
      <c r="A316" s="164">
        <v>21</v>
      </c>
      <c r="B316" s="165" t="s">
        <v>1758</v>
      </c>
      <c r="C316" s="165" t="s">
        <v>1626</v>
      </c>
      <c r="D316" s="165" t="s">
        <v>1759</v>
      </c>
      <c r="E316" s="255"/>
    </row>
    <row r="317" spans="1:5">
      <c r="A317" s="166">
        <v>22</v>
      </c>
      <c r="B317" s="167" t="s">
        <v>1760</v>
      </c>
      <c r="C317" s="167" t="s">
        <v>1629</v>
      </c>
      <c r="D317" s="167" t="s">
        <v>1761</v>
      </c>
      <c r="E317" s="256"/>
    </row>
    <row r="318" spans="1:5">
      <c r="A318" s="164">
        <v>23</v>
      </c>
      <c r="B318" s="165" t="s">
        <v>1762</v>
      </c>
      <c r="C318" s="165" t="s">
        <v>1763</v>
      </c>
      <c r="D318" s="165" t="s">
        <v>1764</v>
      </c>
      <c r="E318" s="255"/>
    </row>
    <row r="319" spans="1:5">
      <c r="A319" s="166">
        <v>24</v>
      </c>
      <c r="B319" s="167" t="s">
        <v>1765</v>
      </c>
      <c r="C319" s="167" t="s">
        <v>1632</v>
      </c>
      <c r="D319" s="167" t="s">
        <v>1766</v>
      </c>
      <c r="E319" s="256"/>
    </row>
    <row r="320" spans="1:5">
      <c r="A320" s="164">
        <v>25</v>
      </c>
      <c r="B320" s="165" t="s">
        <v>1767</v>
      </c>
      <c r="C320" s="165" t="s">
        <v>1768</v>
      </c>
      <c r="D320" s="165" t="s">
        <v>1769</v>
      </c>
      <c r="E320" s="255"/>
    </row>
    <row r="321" spans="1:5">
      <c r="A321" s="166">
        <v>26</v>
      </c>
      <c r="B321" s="167" t="s">
        <v>1770</v>
      </c>
      <c r="C321" s="167" t="s">
        <v>1708</v>
      </c>
      <c r="D321" s="167" t="s">
        <v>1549</v>
      </c>
      <c r="E321" s="256"/>
    </row>
    <row r="322" spans="1:5">
      <c r="A322" s="164">
        <v>27</v>
      </c>
      <c r="B322" s="165" t="s">
        <v>1699</v>
      </c>
      <c r="C322" s="165" t="s">
        <v>1709</v>
      </c>
      <c r="D322" s="165" t="s">
        <v>1549</v>
      </c>
      <c r="E322" s="255"/>
    </row>
    <row r="323" spans="1:5">
      <c r="A323" s="166">
        <v>28</v>
      </c>
      <c r="B323" s="167" t="s">
        <v>1771</v>
      </c>
      <c r="C323" s="167" t="s">
        <v>1711</v>
      </c>
      <c r="D323" s="167" t="s">
        <v>1549</v>
      </c>
      <c r="E323" s="256"/>
    </row>
    <row r="324" spans="1:5">
      <c r="A324" s="164">
        <v>29</v>
      </c>
      <c r="B324" s="165" t="s">
        <v>1699</v>
      </c>
      <c r="C324" s="165" t="s">
        <v>1772</v>
      </c>
      <c r="D324" s="165" t="s">
        <v>1549</v>
      </c>
      <c r="E324" s="255"/>
    </row>
    <row r="325" spans="1:5">
      <c r="A325" s="166">
        <v>30</v>
      </c>
      <c r="B325" s="167" t="s">
        <v>1773</v>
      </c>
      <c r="C325" s="167" t="s">
        <v>1774</v>
      </c>
      <c r="D325" s="167" t="s">
        <v>1549</v>
      </c>
      <c r="E325" s="256"/>
    </row>
    <row r="326" spans="1:5">
      <c r="A326" s="164">
        <v>31</v>
      </c>
      <c r="B326" s="165" t="s">
        <v>1699</v>
      </c>
      <c r="C326" s="165" t="s">
        <v>1775</v>
      </c>
      <c r="D326" s="165" t="s">
        <v>1549</v>
      </c>
      <c r="E326" s="255"/>
    </row>
    <row r="327" spans="1:5">
      <c r="A327" s="166">
        <v>32</v>
      </c>
      <c r="B327" s="167" t="s">
        <v>1776</v>
      </c>
      <c r="C327" s="167" t="s">
        <v>1777</v>
      </c>
      <c r="D327" s="167" t="s">
        <v>1549</v>
      </c>
      <c r="E327" s="256"/>
    </row>
    <row r="328" spans="1:5">
      <c r="A328" s="164">
        <v>33</v>
      </c>
      <c r="B328" s="165" t="s">
        <v>1699</v>
      </c>
      <c r="C328" s="165" t="s">
        <v>1778</v>
      </c>
      <c r="D328" s="165" t="s">
        <v>1549</v>
      </c>
      <c r="E328" s="255"/>
    </row>
    <row r="329" spans="1:5">
      <c r="A329" s="166">
        <v>34</v>
      </c>
      <c r="B329" s="167" t="s">
        <v>1643</v>
      </c>
      <c r="C329" s="167" t="s">
        <v>1356</v>
      </c>
      <c r="D329" s="167" t="s">
        <v>1645</v>
      </c>
      <c r="E329" s="256"/>
    </row>
    <row r="330" spans="1:5">
      <c r="A330" s="172"/>
      <c r="B330" s="162"/>
      <c r="C330" s="162"/>
      <c r="D330" s="162"/>
      <c r="E330" s="162"/>
    </row>
    <row r="331" spans="1:5">
      <c r="A331" s="195"/>
      <c r="B331" s="195"/>
      <c r="C331" s="195"/>
      <c r="D331" s="195"/>
      <c r="E331" s="195"/>
    </row>
    <row r="332" spans="1:5">
      <c r="A332" s="195"/>
      <c r="B332" s="195"/>
      <c r="C332" s="195"/>
      <c r="D332" s="195"/>
      <c r="E332" s="195"/>
    </row>
    <row r="333" spans="1:5">
      <c r="A333" s="196" t="s">
        <v>2019</v>
      </c>
      <c r="B333" s="196"/>
      <c r="C333" s="196"/>
      <c r="D333" s="196"/>
      <c r="E333" s="196"/>
    </row>
    <row r="334" spans="1:5">
      <c r="A334" s="197"/>
      <c r="B334" s="197"/>
      <c r="C334" s="197"/>
      <c r="D334" s="197"/>
      <c r="E334" s="197"/>
    </row>
    <row r="335" spans="1:5">
      <c r="A335" s="197"/>
      <c r="B335" s="197"/>
      <c r="C335" s="197"/>
      <c r="D335" s="197"/>
      <c r="E335" s="197"/>
    </row>
    <row r="336" spans="1:5">
      <c r="A336" s="197"/>
      <c r="B336" s="197"/>
      <c r="C336" s="197"/>
      <c r="D336" s="197"/>
      <c r="E336" s="197"/>
    </row>
    <row r="337" spans="1:5">
      <c r="A337" s="197"/>
      <c r="B337" s="197"/>
      <c r="C337" s="197"/>
      <c r="D337" s="197"/>
      <c r="E337" s="197"/>
    </row>
    <row r="338" spans="1:5">
      <c r="A338" s="197"/>
      <c r="B338" s="197"/>
      <c r="C338" s="197"/>
      <c r="D338" s="197"/>
      <c r="E338" s="197"/>
    </row>
    <row r="339" spans="1:5">
      <c r="A339" s="197"/>
      <c r="B339" s="197"/>
      <c r="C339" s="197"/>
      <c r="D339" s="197"/>
      <c r="E339" s="197"/>
    </row>
    <row r="340" spans="1:5">
      <c r="A340" s="163" t="s">
        <v>1168</v>
      </c>
      <c r="B340" s="163" t="s">
        <v>1559</v>
      </c>
      <c r="C340" s="163" t="s">
        <v>1333</v>
      </c>
      <c r="D340" s="163" t="s">
        <v>1560</v>
      </c>
      <c r="E340" s="163" t="s">
        <v>1646</v>
      </c>
    </row>
    <row r="341" spans="1:5">
      <c r="A341" s="163">
        <v>1</v>
      </c>
      <c r="B341" s="163">
        <v>2</v>
      </c>
      <c r="C341" s="163">
        <v>3</v>
      </c>
      <c r="D341" s="163">
        <v>4</v>
      </c>
      <c r="E341" s="163">
        <v>5</v>
      </c>
    </row>
    <row r="342" spans="1:5">
      <c r="A342" s="164">
        <v>1</v>
      </c>
      <c r="B342" s="170" t="s">
        <v>2020</v>
      </c>
      <c r="C342" s="170" t="s">
        <v>1903</v>
      </c>
      <c r="D342" s="170" t="s">
        <v>1787</v>
      </c>
      <c r="E342" s="257"/>
    </row>
    <row r="343" spans="1:5">
      <c r="A343" s="166">
        <v>2</v>
      </c>
      <c r="B343" s="167" t="s">
        <v>1958</v>
      </c>
      <c r="C343" s="167" t="s">
        <v>1990</v>
      </c>
      <c r="D343" s="167" t="s">
        <v>2021</v>
      </c>
      <c r="E343" s="258"/>
    </row>
    <row r="344" spans="1:5">
      <c r="A344" s="164">
        <v>3</v>
      </c>
      <c r="B344" s="165" t="s">
        <v>1960</v>
      </c>
      <c r="C344" s="165" t="s">
        <v>1992</v>
      </c>
      <c r="D344" s="165" t="s">
        <v>2022</v>
      </c>
      <c r="E344" s="257"/>
    </row>
    <row r="345" spans="1:5">
      <c r="A345" s="166">
        <v>4</v>
      </c>
      <c r="B345" s="167" t="s">
        <v>1794</v>
      </c>
      <c r="C345" s="167" t="s">
        <v>1994</v>
      </c>
      <c r="D345" s="167" t="s">
        <v>2023</v>
      </c>
      <c r="E345" s="258"/>
    </row>
    <row r="346" spans="1:5">
      <c r="A346" s="164">
        <v>5</v>
      </c>
      <c r="B346" s="165" t="s">
        <v>1965</v>
      </c>
      <c r="C346" s="165" t="s">
        <v>1996</v>
      </c>
      <c r="D346" s="165" t="s">
        <v>2024</v>
      </c>
      <c r="E346" s="257"/>
    </row>
    <row r="347" spans="1:5">
      <c r="A347" s="166">
        <v>6</v>
      </c>
      <c r="B347" s="167" t="s">
        <v>1968</v>
      </c>
      <c r="C347" s="167" t="s">
        <v>1998</v>
      </c>
      <c r="D347" s="167" t="s">
        <v>2021</v>
      </c>
      <c r="E347" s="258"/>
    </row>
    <row r="348" spans="1:5">
      <c r="A348" s="164">
        <v>7</v>
      </c>
      <c r="B348" s="165" t="s">
        <v>1970</v>
      </c>
      <c r="C348" s="165" t="s">
        <v>1999</v>
      </c>
      <c r="D348" s="165" t="s">
        <v>2000</v>
      </c>
      <c r="E348" s="257"/>
    </row>
    <row r="349" spans="1:5">
      <c r="A349" s="166">
        <v>8</v>
      </c>
      <c r="B349" s="167" t="s">
        <v>1806</v>
      </c>
      <c r="C349" s="167" t="s">
        <v>2025</v>
      </c>
      <c r="D349" s="167" t="s">
        <v>2002</v>
      </c>
      <c r="E349" s="258"/>
    </row>
    <row r="350" spans="1:5">
      <c r="A350" s="164">
        <v>9</v>
      </c>
      <c r="B350" s="165" t="s">
        <v>1975</v>
      </c>
      <c r="C350" s="165" t="s">
        <v>2003</v>
      </c>
      <c r="D350" s="165" t="s">
        <v>1991</v>
      </c>
      <c r="E350" s="257"/>
    </row>
    <row r="351" spans="1:5">
      <c r="A351" s="172"/>
      <c r="B351" s="162"/>
      <c r="C351" s="162"/>
      <c r="D351" s="162"/>
      <c r="E351" s="162"/>
    </row>
    <row r="352" spans="1:5">
      <c r="A352" s="195"/>
      <c r="B352" s="195"/>
      <c r="C352" s="195"/>
      <c r="D352" s="195"/>
      <c r="E352" s="195"/>
    </row>
    <row r="353" spans="1:5">
      <c r="A353" s="195"/>
      <c r="B353" s="195"/>
      <c r="C353" s="195"/>
      <c r="D353" s="195"/>
      <c r="E353" s="195"/>
    </row>
    <row r="354" spans="1:5">
      <c r="A354" s="196" t="s">
        <v>2026</v>
      </c>
      <c r="B354" s="196"/>
      <c r="C354" s="196"/>
      <c r="D354" s="196"/>
      <c r="E354" s="196"/>
    </row>
    <row r="355" spans="1:5">
      <c r="A355" s="197"/>
      <c r="B355" s="197"/>
      <c r="C355" s="197"/>
      <c r="D355" s="197"/>
      <c r="E355" s="197"/>
    </row>
    <row r="356" spans="1:5">
      <c r="A356" s="197"/>
      <c r="B356" s="197"/>
      <c r="C356" s="197"/>
      <c r="D356" s="197"/>
      <c r="E356" s="197"/>
    </row>
    <row r="357" spans="1:5" ht="21" customHeight="1">
      <c r="A357" s="197"/>
      <c r="B357" s="197"/>
      <c r="C357" s="197"/>
      <c r="D357" s="197"/>
      <c r="E357" s="197"/>
    </row>
    <row r="358" spans="1:5">
      <c r="A358" s="163" t="s">
        <v>1168</v>
      </c>
      <c r="B358" s="163" t="s">
        <v>1559</v>
      </c>
      <c r="C358" s="163" t="s">
        <v>1333</v>
      </c>
      <c r="D358" s="163" t="s">
        <v>1560</v>
      </c>
      <c r="E358" s="163" t="s">
        <v>1646</v>
      </c>
    </row>
    <row r="359" spans="1:5">
      <c r="A359" s="163">
        <v>1</v>
      </c>
      <c r="B359" s="163">
        <v>2</v>
      </c>
      <c r="C359" s="163">
        <v>3</v>
      </c>
      <c r="D359" s="163">
        <v>4</v>
      </c>
      <c r="E359" s="163">
        <v>5</v>
      </c>
    </row>
    <row r="360" spans="1:5">
      <c r="A360" s="164">
        <v>1</v>
      </c>
      <c r="B360" s="165" t="s">
        <v>2027</v>
      </c>
      <c r="C360" s="165" t="s">
        <v>2028</v>
      </c>
      <c r="D360" s="165"/>
      <c r="E360" s="257"/>
    </row>
    <row r="361" spans="1:5">
      <c r="A361" s="166">
        <v>2</v>
      </c>
      <c r="B361" s="167" t="s">
        <v>2029</v>
      </c>
      <c r="C361" s="167" t="s">
        <v>2030</v>
      </c>
      <c r="D361" s="167"/>
      <c r="E361" s="258"/>
    </row>
  </sheetData>
  <mergeCells count="46">
    <mergeCell ref="A6:E6"/>
    <mergeCell ref="A7:E7"/>
    <mergeCell ref="A148:E148"/>
    <mergeCell ref="A1:D1"/>
    <mergeCell ref="A5:E5"/>
    <mergeCell ref="A2:E4"/>
    <mergeCell ref="A146:E146"/>
    <mergeCell ref="A147:E147"/>
    <mergeCell ref="A278:E278"/>
    <mergeCell ref="A218:E218"/>
    <mergeCell ref="A219:E219"/>
    <mergeCell ref="A220:E220"/>
    <mergeCell ref="A221:E221"/>
    <mergeCell ref="A222:E222"/>
    <mergeCell ref="A256:E256"/>
    <mergeCell ref="A257:E257"/>
    <mergeCell ref="A258:E258"/>
    <mergeCell ref="A259:E259"/>
    <mergeCell ref="A260:E260"/>
    <mergeCell ref="A261:E261"/>
    <mergeCell ref="A262:E262"/>
    <mergeCell ref="A277:E277"/>
    <mergeCell ref="A333:E333"/>
    <mergeCell ref="A279:E279"/>
    <mergeCell ref="A280:E280"/>
    <mergeCell ref="A281:E281"/>
    <mergeCell ref="A288:E288"/>
    <mergeCell ref="A289:E289"/>
    <mergeCell ref="A290:E290"/>
    <mergeCell ref="A291:E291"/>
    <mergeCell ref="A292:E292"/>
    <mergeCell ref="A293:E293"/>
    <mergeCell ref="A331:E331"/>
    <mergeCell ref="A332:E332"/>
    <mergeCell ref="A357:E357"/>
    <mergeCell ref="A334:E334"/>
    <mergeCell ref="A335:E335"/>
    <mergeCell ref="A336:E336"/>
    <mergeCell ref="A337:E337"/>
    <mergeCell ref="A338:E338"/>
    <mergeCell ref="A339:E339"/>
    <mergeCell ref="A352:E352"/>
    <mergeCell ref="A353:E353"/>
    <mergeCell ref="A354:E354"/>
    <mergeCell ref="A355:E355"/>
    <mergeCell ref="A356:E3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O9"/>
  <sheetViews>
    <sheetView workbookViewId="0">
      <selection activeCell="G31" sqref="G31"/>
    </sheetView>
  </sheetViews>
  <sheetFormatPr defaultRowHeight="12.75"/>
  <cols>
    <col min="1" max="15" width="17.5703125" customWidth="1"/>
  </cols>
  <sheetData>
    <row r="2" spans="1:15">
      <c r="A2" s="61" t="s">
        <v>1304</v>
      </c>
    </row>
    <row r="6" spans="1:15">
      <c r="A6">
        <v>2300</v>
      </c>
    </row>
    <row r="7" spans="1:15" ht="114.75">
      <c r="A7" s="128" t="s">
        <v>1289</v>
      </c>
      <c r="B7" s="129" t="s">
        <v>1290</v>
      </c>
      <c r="C7" s="128" t="s">
        <v>1291</v>
      </c>
      <c r="D7" s="128" t="s">
        <v>1292</v>
      </c>
      <c r="E7" s="128" t="s">
        <v>1293</v>
      </c>
      <c r="F7" s="128" t="s">
        <v>1294</v>
      </c>
      <c r="G7" s="128" t="s">
        <v>1295</v>
      </c>
      <c r="H7" s="128" t="s">
        <v>1296</v>
      </c>
      <c r="I7" s="128" t="s">
        <v>1297</v>
      </c>
      <c r="J7" s="128" t="s">
        <v>1298</v>
      </c>
      <c r="K7" s="128" t="s">
        <v>1299</v>
      </c>
      <c r="L7" s="128" t="s">
        <v>1300</v>
      </c>
      <c r="M7" s="128" t="s">
        <v>1301</v>
      </c>
      <c r="N7" s="128" t="s">
        <v>1302</v>
      </c>
      <c r="O7" s="128" t="s">
        <v>1303</v>
      </c>
    </row>
    <row r="8" spans="1:15">
      <c r="A8" s="67" t="s">
        <v>1061</v>
      </c>
      <c r="B8" s="67" t="s">
        <v>1059</v>
      </c>
      <c r="C8" s="110" t="s">
        <v>1004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3">
        <v>13</v>
      </c>
      <c r="N8" s="43">
        <v>14</v>
      </c>
      <c r="O8" s="43">
        <v>15</v>
      </c>
    </row>
    <row r="9" spans="1:15">
      <c r="A9" s="157"/>
      <c r="B9" s="157"/>
      <c r="C9" s="68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H56"/>
  <sheetViews>
    <sheetView workbookViewId="0">
      <selection activeCell="G13" sqref="G13"/>
    </sheetView>
  </sheetViews>
  <sheetFormatPr defaultRowHeight="12.75"/>
  <cols>
    <col min="1" max="1" width="7.5703125" customWidth="1"/>
    <col min="2" max="2" width="45.85546875" customWidth="1"/>
    <col min="3" max="3" width="31.42578125" customWidth="1"/>
    <col min="4" max="4" width="21.7109375" style="177" customWidth="1"/>
    <col min="5" max="5" width="26" style="117" bestFit="1" customWidth="1"/>
  </cols>
  <sheetData>
    <row r="1" spans="1:5" ht="18.75" customHeight="1">
      <c r="A1" s="202" t="s">
        <v>1306</v>
      </c>
      <c r="B1" s="202"/>
      <c r="C1" s="202"/>
      <c r="D1" s="176" t="s">
        <v>1287</v>
      </c>
      <c r="E1" s="176" t="s">
        <v>1288</v>
      </c>
    </row>
    <row r="2" spans="1:5">
      <c r="A2" s="187">
        <v>2</v>
      </c>
      <c r="B2" s="184" t="s">
        <v>1267</v>
      </c>
      <c r="C2" s="185"/>
      <c r="D2" s="181"/>
      <c r="E2" s="186"/>
    </row>
    <row r="3" spans="1:5" ht="38.25">
      <c r="A3" s="188">
        <v>1</v>
      </c>
      <c r="B3" s="154" t="s">
        <v>1268</v>
      </c>
      <c r="C3" s="178" t="s">
        <v>1269</v>
      </c>
      <c r="D3" s="118">
        <f>'т.2000 выгрузка '!H132+'т.2000 выгрузка '!H133</f>
        <v>0</v>
      </c>
      <c r="E3" s="118">
        <f>'132 мон.выгрузка'!D3</f>
        <v>0</v>
      </c>
    </row>
    <row r="4" spans="1:5" ht="38.25">
      <c r="A4" s="188">
        <v>2</v>
      </c>
      <c r="B4" s="154" t="s">
        <v>1270</v>
      </c>
      <c r="C4" s="178" t="s">
        <v>1271</v>
      </c>
      <c r="D4" s="118">
        <f>'т.2000 выгрузка '!D132+'т.2000 выгрузка '!D133+'т.2000 выгрузка '!H132+'т.2000 выгрузка '!H133</f>
        <v>0</v>
      </c>
      <c r="E4" s="118">
        <f>'132 мон.выгрузка'!D4</f>
        <v>0</v>
      </c>
    </row>
    <row r="5" spans="1:5" ht="25.5">
      <c r="A5" s="189">
        <v>3</v>
      </c>
      <c r="B5" s="182" t="s">
        <v>1272</v>
      </c>
      <c r="C5" s="183"/>
      <c r="D5" s="181"/>
      <c r="E5" s="181"/>
    </row>
    <row r="6" spans="1:5" ht="38.25">
      <c r="A6" s="188">
        <v>1</v>
      </c>
      <c r="B6" s="154" t="s">
        <v>1273</v>
      </c>
      <c r="C6" s="155" t="s">
        <v>1274</v>
      </c>
      <c r="D6" s="118">
        <f>SUM('т.2000 выгрузка '!H149:H152)</f>
        <v>0</v>
      </c>
      <c r="E6" s="118">
        <f>'132 мон.выгрузка'!D7</f>
        <v>0</v>
      </c>
    </row>
    <row r="7" spans="1:5" ht="38.25">
      <c r="A7" s="188">
        <v>2</v>
      </c>
      <c r="B7" s="154" t="s">
        <v>1275</v>
      </c>
      <c r="C7" s="155" t="s">
        <v>1276</v>
      </c>
      <c r="D7" s="118">
        <f>SUM('т.2000 выгрузка '!D149:D152)+SUM('т.2000 выгрузка '!H149:H152)</f>
        <v>0</v>
      </c>
      <c r="E7" s="118">
        <f>'132 мон.выгрузка'!D8</f>
        <v>0</v>
      </c>
    </row>
    <row r="8" spans="1:5" ht="76.5">
      <c r="A8" s="189">
        <v>4</v>
      </c>
      <c r="B8" s="182" t="s">
        <v>1277</v>
      </c>
      <c r="C8" s="183"/>
      <c r="D8" s="181"/>
      <c r="E8" s="181"/>
    </row>
    <row r="9" spans="1:5" ht="23.25" customHeight="1">
      <c r="A9" s="188">
        <v>1</v>
      </c>
      <c r="B9" s="173" t="s">
        <v>1278</v>
      </c>
      <c r="C9" s="155" t="s">
        <v>1305</v>
      </c>
      <c r="D9" s="118">
        <f>'т.2300 выгрузка'!D9</f>
        <v>0</v>
      </c>
      <c r="E9" s="118">
        <f>'132 мон.выгрузка'!H14</f>
        <v>0</v>
      </c>
    </row>
    <row r="10" spans="1:5" ht="51">
      <c r="A10" s="188">
        <v>2</v>
      </c>
      <c r="B10" s="154" t="s">
        <v>1280</v>
      </c>
      <c r="C10" s="155" t="s">
        <v>1281</v>
      </c>
      <c r="D10" s="118">
        <f>'т.2300 выгрузка'!A9</f>
        <v>0</v>
      </c>
      <c r="E10" s="118">
        <f>'132 мон.выгрузка'!I14</f>
        <v>0</v>
      </c>
    </row>
    <row r="11" spans="1:5" ht="38.25">
      <c r="A11" s="190">
        <v>5</v>
      </c>
      <c r="B11" s="179" t="s">
        <v>1282</v>
      </c>
      <c r="C11" s="180"/>
      <c r="D11" s="181"/>
      <c r="E11" s="181"/>
    </row>
    <row r="12" spans="1:5" ht="51">
      <c r="A12" s="188">
        <v>1</v>
      </c>
      <c r="B12" s="156" t="s">
        <v>1283</v>
      </c>
      <c r="C12" s="155" t="s">
        <v>1284</v>
      </c>
      <c r="D12" s="118">
        <f>'т.4000 выгрузка'!C24</f>
        <v>0</v>
      </c>
      <c r="E12" s="118">
        <f>'132 мон.выгрузка'!D17</f>
        <v>0</v>
      </c>
    </row>
    <row r="13" spans="1:5" ht="51">
      <c r="A13" s="188">
        <v>2</v>
      </c>
      <c r="B13" s="156" t="s">
        <v>1285</v>
      </c>
      <c r="C13" s="155" t="s">
        <v>1286</v>
      </c>
      <c r="D13" s="118">
        <f>'т.2000 выгрузка '!D151+'т.2000 выгрузка '!H151</f>
        <v>0</v>
      </c>
      <c r="E13" s="118">
        <f>'132 мон.выгрузка'!D18</f>
        <v>0</v>
      </c>
    </row>
    <row r="16" spans="1:5" ht="36" customHeight="1">
      <c r="A16" s="202" t="s">
        <v>1779</v>
      </c>
      <c r="B16" s="202"/>
      <c r="C16" s="202"/>
      <c r="D16" s="176" t="s">
        <v>1287</v>
      </c>
      <c r="E16" s="176" t="s">
        <v>1288</v>
      </c>
    </row>
    <row r="17" spans="1:8">
      <c r="A17" s="204" t="s">
        <v>1782</v>
      </c>
      <c r="B17" s="204"/>
      <c r="C17" s="204"/>
      <c r="D17" s="204"/>
      <c r="E17" s="204"/>
    </row>
    <row r="18" spans="1:8" ht="25.5">
      <c r="A18" s="174" t="s">
        <v>1394</v>
      </c>
      <c r="B18" s="175" t="s">
        <v>1393</v>
      </c>
      <c r="C18" s="261" t="s">
        <v>2038</v>
      </c>
      <c r="D18" s="118">
        <f>'т.4000 выгрузка'!C83</f>
        <v>0</v>
      </c>
      <c r="E18" s="118">
        <f>'104 мон. выгрузка'!E70</f>
        <v>0</v>
      </c>
    </row>
    <row r="19" spans="1:8" ht="38.25">
      <c r="A19" s="174" t="s">
        <v>1460</v>
      </c>
      <c r="B19" s="175" t="s">
        <v>1459</v>
      </c>
      <c r="C19" s="261" t="s">
        <v>2039</v>
      </c>
      <c r="D19" s="118">
        <f>'т.4000 выгрузка'!S80</f>
        <v>0</v>
      </c>
      <c r="E19" s="118">
        <f>'104 мон. выгрузка'!E98</f>
        <v>0</v>
      </c>
    </row>
    <row r="20" spans="1:8" ht="38.25">
      <c r="A20" s="174" t="s">
        <v>1470</v>
      </c>
      <c r="B20" s="175" t="s">
        <v>1469</v>
      </c>
      <c r="C20" s="261" t="s">
        <v>2040</v>
      </c>
      <c r="D20" s="118">
        <f>'т.2000 выгрузка '!H131+'т.2000 выгрузка '!H132+'т.2000 выгрузка '!H133+'т.2000 выгрузка '!H134</f>
        <v>0</v>
      </c>
      <c r="E20" s="118">
        <f>'104 мон. выгрузка'!E103</f>
        <v>0</v>
      </c>
    </row>
    <row r="21" spans="1:8" ht="38.25">
      <c r="A21" s="174" t="s">
        <v>1496</v>
      </c>
      <c r="B21" s="175" t="s">
        <v>1495</v>
      </c>
      <c r="C21" s="261" t="s">
        <v>2041</v>
      </c>
      <c r="D21" s="118">
        <f>'т.2000 выгрузка '!D131+'т.2000 выгрузка '!D132+'т.2000 выгрузка '!D133+'т.2000 выгрузка '!D134+'т.2000 выгрузка '!H131+'т.2000 выгрузка '!H132+'т.2000 выгрузка '!H133+'т.2000 выгрузка '!H134</f>
        <v>0</v>
      </c>
      <c r="E21" s="118">
        <f>'104 мон. выгрузка'!E116</f>
        <v>0</v>
      </c>
      <c r="H21" t="s">
        <v>2069</v>
      </c>
    </row>
    <row r="22" spans="1:8" ht="25.5">
      <c r="A22" s="174" t="s">
        <v>1514</v>
      </c>
      <c r="B22" s="175" t="s">
        <v>1513</v>
      </c>
      <c r="C22" s="178" t="s">
        <v>1269</v>
      </c>
      <c r="D22" s="118">
        <f>'т.2000 выгрузка '!H132+'т.2000 выгрузка '!H133</f>
        <v>0</v>
      </c>
      <c r="E22" s="118">
        <f>'104 мон. выгрузка'!E124</f>
        <v>0</v>
      </c>
      <c r="F22" s="194" t="s">
        <v>2034</v>
      </c>
      <c r="G22" s="194"/>
      <c r="H22">
        <f>D3</f>
        <v>0</v>
      </c>
    </row>
    <row r="23" spans="1:8" ht="38.25">
      <c r="A23" s="174" t="s">
        <v>1516</v>
      </c>
      <c r="B23" s="175" t="s">
        <v>1515</v>
      </c>
      <c r="C23" s="178" t="s">
        <v>1271</v>
      </c>
      <c r="D23" s="118">
        <f>'т.2000 выгрузка '!D132+'т.2000 выгрузка '!D133+'т.2000 выгрузка '!H132+'т.2000 выгрузка '!H133</f>
        <v>0</v>
      </c>
      <c r="E23" s="118">
        <f>'104 мон. выгрузка'!E125</f>
        <v>0</v>
      </c>
      <c r="F23" s="194"/>
      <c r="G23" s="194"/>
      <c r="H23">
        <f>D4</f>
        <v>0</v>
      </c>
    </row>
    <row r="24" spans="1:8">
      <c r="A24" s="204" t="s">
        <v>2031</v>
      </c>
      <c r="B24" s="204"/>
      <c r="C24" s="204"/>
      <c r="D24" s="204"/>
      <c r="E24" s="204"/>
    </row>
    <row r="25" spans="1:8" ht="38.25">
      <c r="A25" s="174" t="s">
        <v>1611</v>
      </c>
      <c r="B25" s="175" t="s">
        <v>1610</v>
      </c>
      <c r="C25" s="155" t="s">
        <v>1274</v>
      </c>
      <c r="D25" s="118">
        <f>SUM('т.2000 выгрузка '!H149:H152)</f>
        <v>0</v>
      </c>
      <c r="E25" s="118">
        <f>'104 мон. выгрузка'!E185</f>
        <v>0</v>
      </c>
      <c r="F25" s="194" t="s">
        <v>2035</v>
      </c>
      <c r="G25" s="194"/>
      <c r="H25">
        <f>D6</f>
        <v>0</v>
      </c>
    </row>
    <row r="26" spans="1:8" ht="38.25">
      <c r="A26" s="174" t="s">
        <v>1614</v>
      </c>
      <c r="B26" s="175" t="s">
        <v>1613</v>
      </c>
      <c r="C26" s="155" t="s">
        <v>1276</v>
      </c>
      <c r="D26" s="118">
        <f>SUM('т.2000 выгрузка '!D149:D152)+SUM('т.2000 выгрузка '!H149:H152)</f>
        <v>0</v>
      </c>
      <c r="E26" s="118">
        <f>'104 мон. выгрузка'!E186</f>
        <v>0</v>
      </c>
      <c r="F26" s="194"/>
      <c r="G26" s="194"/>
      <c r="H26">
        <f>D7</f>
        <v>0</v>
      </c>
    </row>
    <row r="27" spans="1:8" ht="25.5">
      <c r="A27" s="174" t="s">
        <v>1617</v>
      </c>
      <c r="B27" s="175" t="s">
        <v>1616</v>
      </c>
      <c r="C27" s="261" t="s">
        <v>2042</v>
      </c>
      <c r="D27" s="118">
        <f>'т.2000 выгрузка '!H151</f>
        <v>0</v>
      </c>
      <c r="E27" s="118">
        <f>'104 мон. выгрузка'!E187</f>
        <v>0</v>
      </c>
    </row>
    <row r="28" spans="1:8" ht="25.5">
      <c r="A28" s="174" t="s">
        <v>1620</v>
      </c>
      <c r="B28" s="175" t="s">
        <v>1619</v>
      </c>
      <c r="C28" s="155" t="s">
        <v>1286</v>
      </c>
      <c r="D28" s="118">
        <f>'т.2000 выгрузка '!D151+'т.2000 выгрузка '!H151</f>
        <v>0</v>
      </c>
      <c r="E28" s="118">
        <f>'104 мон. выгрузка'!E188</f>
        <v>0</v>
      </c>
      <c r="F28" s="194" t="s">
        <v>2036</v>
      </c>
      <c r="G28" s="194"/>
      <c r="H28">
        <f>D13</f>
        <v>0</v>
      </c>
    </row>
    <row r="29" spans="1:8" ht="38.25">
      <c r="A29" s="174" t="s">
        <v>1623</v>
      </c>
      <c r="B29" s="175" t="s">
        <v>1622</v>
      </c>
      <c r="C29" s="261" t="s">
        <v>2043</v>
      </c>
      <c r="D29" s="118">
        <f>'т.2000 выгрузка '!H149+'т.2000 выгрузка '!H150</f>
        <v>0</v>
      </c>
      <c r="E29" s="118">
        <f>'104 мон. выгрузка'!E189</f>
        <v>0</v>
      </c>
    </row>
    <row r="30" spans="1:8" ht="38.25">
      <c r="A30" s="174" t="s">
        <v>1626</v>
      </c>
      <c r="B30" s="175" t="s">
        <v>1625</v>
      </c>
      <c r="C30" s="261" t="s">
        <v>2044</v>
      </c>
      <c r="D30" s="118">
        <f>'т.2000 выгрузка '!D149+'т.2000 выгрузка '!D150+'т.2000 выгрузка '!H149+'т.2000 выгрузка '!H150</f>
        <v>0</v>
      </c>
      <c r="E30" s="118">
        <f>'104 мон. выгрузка'!E190</f>
        <v>0</v>
      </c>
    </row>
    <row r="31" spans="1:8" ht="16.5" customHeight="1">
      <c r="A31" s="203" t="s">
        <v>1780</v>
      </c>
      <c r="B31" s="203"/>
      <c r="C31" s="203"/>
      <c r="D31" s="203"/>
      <c r="E31" s="203"/>
    </row>
    <row r="32" spans="1:8" ht="51">
      <c r="A32" s="174" t="s">
        <v>1594</v>
      </c>
      <c r="B32" s="175" t="s">
        <v>1647</v>
      </c>
      <c r="C32" s="261" t="s">
        <v>2045</v>
      </c>
      <c r="D32" s="118">
        <f>'т.2000 выгрузка '!H170+'т.2000 выгрузка '!H171+'т.2020 выгрузка'!J170+'т.2020 выгрузка'!J171</f>
        <v>0</v>
      </c>
      <c r="E32" s="118">
        <f>'104 мон. выгрузка'!E225</f>
        <v>0</v>
      </c>
    </row>
    <row r="33" spans="1:5" ht="63.75">
      <c r="A33" s="174" t="s">
        <v>1597</v>
      </c>
      <c r="B33" s="175" t="s">
        <v>1649</v>
      </c>
      <c r="C33" s="261" t="s">
        <v>2046</v>
      </c>
      <c r="D33" s="118">
        <f>'т.2000 выгрузка '!E170+'т.2000 выгрузка '!E171+'т.2020 выгрузка'!E170+'т.2020 выгрузка'!E171</f>
        <v>0</v>
      </c>
      <c r="E33" s="118">
        <f>'104 мон. выгрузка'!E226</f>
        <v>0</v>
      </c>
    </row>
    <row r="34" spans="1:5" ht="25.5">
      <c r="A34" s="174" t="s">
        <v>1599</v>
      </c>
      <c r="B34" s="175" t="s">
        <v>1651</v>
      </c>
      <c r="C34" s="261" t="s">
        <v>2047</v>
      </c>
      <c r="D34" s="118">
        <f>'т.2000 выгрузка '!H166+'т.2020 выгрузка'!J166</f>
        <v>0</v>
      </c>
      <c r="E34" s="118">
        <f>'104 мон. выгрузка'!E227</f>
        <v>0</v>
      </c>
    </row>
    <row r="35" spans="1:5" ht="51">
      <c r="A35" s="174" t="s">
        <v>1601</v>
      </c>
      <c r="B35" s="175" t="s">
        <v>1653</v>
      </c>
      <c r="C35" s="261" t="s">
        <v>2048</v>
      </c>
      <c r="D35" s="118">
        <f>'т.2000 выгрузка '!E166+'т.2020 выгрузка'!E166</f>
        <v>0</v>
      </c>
      <c r="E35" s="118">
        <f>'104 мон. выгрузка'!E228</f>
        <v>0</v>
      </c>
    </row>
    <row r="36" spans="1:5" ht="25.5">
      <c r="A36" s="174" t="s">
        <v>1658</v>
      </c>
      <c r="B36" s="175" t="s">
        <v>1657</v>
      </c>
      <c r="C36" s="261" t="s">
        <v>2049</v>
      </c>
      <c r="D36" s="118">
        <f>'т.2000 выгрузка '!H173+'т.2020 выгрузка'!J173</f>
        <v>0</v>
      </c>
      <c r="E36" s="118">
        <f>'104 мон. выгрузка'!E230</f>
        <v>0</v>
      </c>
    </row>
    <row r="37" spans="1:5" ht="51">
      <c r="A37" s="174" t="s">
        <v>1661</v>
      </c>
      <c r="B37" s="175" t="s">
        <v>1660</v>
      </c>
      <c r="C37" s="261" t="s">
        <v>2050</v>
      </c>
      <c r="D37" s="118">
        <f>'т.2000 выгрузка '!E173+'т.2020 выгрузка'!E173</f>
        <v>0</v>
      </c>
      <c r="E37" s="118">
        <f>'104 мон. выгрузка'!E231</f>
        <v>0</v>
      </c>
    </row>
    <row r="38" spans="1:5" ht="25.5">
      <c r="A38" s="174" t="s">
        <v>1664</v>
      </c>
      <c r="B38" s="175" t="s">
        <v>1663</v>
      </c>
      <c r="C38" s="261" t="s">
        <v>2051</v>
      </c>
      <c r="D38" s="118">
        <f>'т.2000 выгрузка '!D166+'т.2000 выгрузка '!H166+'т.2020 выгрузка'!D166+'т.2020 выгрузка'!J166</f>
        <v>0</v>
      </c>
      <c r="E38" s="118">
        <f>'104 мон. выгрузка'!E232</f>
        <v>0</v>
      </c>
    </row>
    <row r="39" spans="1:5" ht="51">
      <c r="A39" s="174" t="s">
        <v>1667</v>
      </c>
      <c r="B39" s="175" t="s">
        <v>1666</v>
      </c>
      <c r="C39" s="261" t="s">
        <v>2052</v>
      </c>
      <c r="D39" s="118">
        <f>'т.2000 выгрузка '!D170+'т.2000 выгрузка '!D171+'т.2000 выгрузка '!H170+'т.2000 выгрузка '!H171+'т.2020 выгрузка'!D170+'т.2020 выгрузка'!D171+'т.2020 выгрузка'!J170+'т.2020 выгрузка'!J171</f>
        <v>0</v>
      </c>
      <c r="E39" s="118">
        <f>'104 мон. выгрузка'!E233</f>
        <v>0</v>
      </c>
    </row>
    <row r="40" spans="1:5" ht="38.25">
      <c r="A40" s="174" t="s">
        <v>1605</v>
      </c>
      <c r="B40" s="175" t="s">
        <v>1669</v>
      </c>
      <c r="C40" s="261" t="s">
        <v>2053</v>
      </c>
      <c r="D40" s="118">
        <f>'т.2000 выгрузка '!D173+'т.2000 выгрузка '!H173+'т.2020 выгрузка'!D173+'т.2020 выгрузка'!J173</f>
        <v>0</v>
      </c>
      <c r="E40" s="118">
        <f>'104 мон. выгрузка'!E234</f>
        <v>0</v>
      </c>
    </row>
    <row r="41" spans="1:5" ht="38.25">
      <c r="A41" s="174" t="s">
        <v>1626</v>
      </c>
      <c r="B41" s="175" t="s">
        <v>1690</v>
      </c>
      <c r="C41" s="261" t="s">
        <v>2054</v>
      </c>
      <c r="D41" s="118">
        <f>'т.2000 выгрузка '!E161+'т.2020 выгрузка'!E161</f>
        <v>0</v>
      </c>
      <c r="E41" s="118">
        <f>'104 мон. выгрузка'!E243</f>
        <v>0</v>
      </c>
    </row>
    <row r="42" spans="1:5" ht="25.5">
      <c r="A42" s="174" t="s">
        <v>1629</v>
      </c>
      <c r="B42" s="175" t="s">
        <v>1692</v>
      </c>
      <c r="C42" s="261" t="s">
        <v>2055</v>
      </c>
      <c r="D42" s="118">
        <f>'т.2000 выгрузка '!H161+'т.2020 выгрузка'!J161</f>
        <v>0</v>
      </c>
      <c r="E42" s="118">
        <f>'104 мон. выгрузка'!E244</f>
        <v>0</v>
      </c>
    </row>
    <row r="43" spans="1:5" ht="38.25">
      <c r="A43" s="174" t="s">
        <v>1695</v>
      </c>
      <c r="B43" s="175" t="s">
        <v>1694</v>
      </c>
      <c r="C43" s="261" t="s">
        <v>2056</v>
      </c>
      <c r="D43" s="118">
        <f>'т.2000 выгрузка '!D161+'т.2020 выгрузка'!D161</f>
        <v>0</v>
      </c>
      <c r="E43" s="118">
        <f>'104 мон. выгрузка'!E245</f>
        <v>0</v>
      </c>
    </row>
    <row r="44" spans="1:5">
      <c r="A44" s="204" t="s">
        <v>1781</v>
      </c>
      <c r="B44" s="204"/>
      <c r="C44" s="204"/>
      <c r="D44" s="204"/>
      <c r="E44" s="204"/>
    </row>
    <row r="45" spans="1:5" ht="38.25">
      <c r="A45" s="174" t="s">
        <v>1601</v>
      </c>
      <c r="B45" s="175" t="s">
        <v>1725</v>
      </c>
      <c r="C45" s="261" t="s">
        <v>2057</v>
      </c>
      <c r="D45" s="118">
        <f>'т.2000 выгрузка '!E175+'т.2020 выгрузка'!E175</f>
        <v>0</v>
      </c>
      <c r="E45" s="118">
        <f>'104 мон. выгрузка'!E301</f>
        <v>0</v>
      </c>
    </row>
    <row r="46" spans="1:5" ht="38.25">
      <c r="A46" s="174" t="s">
        <v>1603</v>
      </c>
      <c r="B46" s="175" t="s">
        <v>1727</v>
      </c>
      <c r="C46" s="261" t="s">
        <v>2058</v>
      </c>
      <c r="D46" s="118">
        <f>'т.2000 выгрузка '!E176+'т.2020 выгрузка'!E176</f>
        <v>0</v>
      </c>
      <c r="E46" s="118">
        <f>'104 мон. выгрузка'!E302</f>
        <v>0</v>
      </c>
    </row>
    <row r="47" spans="1:5" ht="38.25">
      <c r="A47" s="174" t="s">
        <v>1658</v>
      </c>
      <c r="B47" s="175" t="s">
        <v>1729</v>
      </c>
      <c r="C47" s="261" t="s">
        <v>2059</v>
      </c>
      <c r="D47" s="118">
        <f>'т.2000 выгрузка '!E189+'т.2020 выгрузка'!E189</f>
        <v>0</v>
      </c>
      <c r="E47" s="118">
        <f>'104 мон. выгрузка'!E303</f>
        <v>0</v>
      </c>
    </row>
    <row r="48" spans="1:5" ht="38.25">
      <c r="A48" s="174" t="s">
        <v>1661</v>
      </c>
      <c r="B48" s="175" t="s">
        <v>1731</v>
      </c>
      <c r="C48" s="261" t="s">
        <v>2060</v>
      </c>
      <c r="D48" s="118">
        <f>'т.2000 выгрузка '!E192+'т.2020 выгрузка'!E192</f>
        <v>0</v>
      </c>
      <c r="E48" s="118">
        <f>'104 мон. выгрузка'!E304</f>
        <v>0</v>
      </c>
    </row>
    <row r="49" spans="1:5" ht="25.5">
      <c r="A49" s="174" t="s">
        <v>1664</v>
      </c>
      <c r="B49" s="175" t="s">
        <v>1733</v>
      </c>
      <c r="C49" s="261" t="s">
        <v>2061</v>
      </c>
      <c r="D49" s="118">
        <f>'т.2000 выгрузка '!H175+'т.2020 выгрузка'!J175</f>
        <v>0</v>
      </c>
      <c r="E49" s="118">
        <f>'104 мон. выгрузка'!E305</f>
        <v>0</v>
      </c>
    </row>
    <row r="50" spans="1:5" ht="38.25">
      <c r="A50" s="174" t="s">
        <v>1736</v>
      </c>
      <c r="B50" s="175" t="s">
        <v>1735</v>
      </c>
      <c r="C50" s="261" t="s">
        <v>2062</v>
      </c>
      <c r="D50" s="118">
        <f>'т.2000 выгрузка '!D175+'т.2000 выгрузка '!H175+'т.2020 выгрузка'!D175+'т.2020 выгрузка'!J175</f>
        <v>0</v>
      </c>
      <c r="E50" s="118">
        <f>'104 мон. выгрузка'!E306</f>
        <v>0</v>
      </c>
    </row>
    <row r="51" spans="1:5" ht="38.25">
      <c r="A51" s="174" t="s">
        <v>1667</v>
      </c>
      <c r="B51" s="175" t="s">
        <v>1738</v>
      </c>
      <c r="C51" s="261" t="s">
        <v>2063</v>
      </c>
      <c r="D51" s="118">
        <f>'т.2000 выгрузка '!H176+'т.2020 выгрузка'!J176</f>
        <v>0</v>
      </c>
      <c r="E51" s="118">
        <f>'104 мон. выгрузка'!E307</f>
        <v>0</v>
      </c>
    </row>
    <row r="52" spans="1:5" ht="38.25">
      <c r="A52" s="174" t="s">
        <v>1605</v>
      </c>
      <c r="B52" s="175" t="s">
        <v>1740</v>
      </c>
      <c r="C52" s="261" t="s">
        <v>2064</v>
      </c>
      <c r="D52" s="118">
        <f>'т.2000 выгрузка '!D176+'т.2000 выгрузка '!H176+'т.2020 выгрузка'!D176+'т.2020 выгрузка'!J176</f>
        <v>0</v>
      </c>
      <c r="E52" s="118">
        <f>'104 мон. выгрузка'!E308</f>
        <v>0</v>
      </c>
    </row>
    <row r="53" spans="1:5" ht="25.5">
      <c r="A53" s="174" t="s">
        <v>1743</v>
      </c>
      <c r="B53" s="175" t="s">
        <v>1742</v>
      </c>
      <c r="C53" s="261" t="s">
        <v>2065</v>
      </c>
      <c r="D53" s="118">
        <f>'т.2000 выгрузка '!H189+'т.2020 выгрузка'!J189</f>
        <v>0</v>
      </c>
      <c r="E53" s="118">
        <f>'104 мон. выгрузка'!E309</f>
        <v>0</v>
      </c>
    </row>
    <row r="54" spans="1:5" ht="38.25">
      <c r="A54" s="174" t="s">
        <v>1746</v>
      </c>
      <c r="B54" s="175" t="s">
        <v>1745</v>
      </c>
      <c r="C54" s="261" t="s">
        <v>2066</v>
      </c>
      <c r="D54" s="118">
        <f>'т.2000 выгрузка '!D189+'т.2000 выгрузка '!H189+'т.2020 выгрузка'!D189+'т.2020 выгрузка'!J189</f>
        <v>0</v>
      </c>
      <c r="E54" s="118">
        <f>'104 мон. выгрузка'!E310</f>
        <v>0</v>
      </c>
    </row>
    <row r="55" spans="1:5" ht="38.25">
      <c r="A55" s="174" t="s">
        <v>1672</v>
      </c>
      <c r="B55" s="175" t="s">
        <v>1748</v>
      </c>
      <c r="C55" s="261" t="s">
        <v>2067</v>
      </c>
      <c r="D55" s="118">
        <f>'т.2000 выгрузка '!H192+'т.2020 выгрузка'!J192</f>
        <v>0</v>
      </c>
      <c r="E55" s="118">
        <f>'104 мон. выгрузка'!E311</f>
        <v>0</v>
      </c>
    </row>
    <row r="56" spans="1:5" ht="38.25">
      <c r="A56" s="174" t="s">
        <v>1675</v>
      </c>
      <c r="B56" s="175" t="s">
        <v>1750</v>
      </c>
      <c r="C56" s="261" t="s">
        <v>2068</v>
      </c>
      <c r="D56" s="118">
        <f>'т.2000 выгрузка '!D192+'т.2000 выгрузка '!H192+'т.2020 выгрузка'!D192+'т.2020 выгрузка'!J192</f>
        <v>0</v>
      </c>
      <c r="E56" s="118">
        <f>'104 мон. выгрузка'!E312</f>
        <v>0</v>
      </c>
    </row>
  </sheetData>
  <mergeCells count="9">
    <mergeCell ref="F22:G23"/>
    <mergeCell ref="F25:G26"/>
    <mergeCell ref="F28:G28"/>
    <mergeCell ref="A1:C1"/>
    <mergeCell ref="A16:C16"/>
    <mergeCell ref="A31:E31"/>
    <mergeCell ref="A44:E44"/>
    <mergeCell ref="A17:E17"/>
    <mergeCell ref="A24:E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S883"/>
  <sheetViews>
    <sheetView workbookViewId="0">
      <pane xSplit="3" ySplit="8" topLeftCell="D190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ColWidth="9.140625" defaultRowHeight="12.75"/>
  <cols>
    <col min="1" max="1" width="40" style="1" customWidth="1"/>
    <col min="2" max="2" width="8.28515625" style="1" customWidth="1"/>
    <col min="3" max="3" width="13" style="1" customWidth="1"/>
    <col min="4" max="4" width="9.28515625" style="1" customWidth="1"/>
    <col min="5" max="5" width="8" style="1" customWidth="1"/>
    <col min="6" max="6" width="7.28515625" style="1" customWidth="1"/>
    <col min="7" max="7" width="11.42578125" style="1" customWidth="1"/>
    <col min="8" max="8" width="5.85546875" style="1" customWidth="1"/>
    <col min="9" max="9" width="7.28515625" style="1" customWidth="1"/>
    <col min="10" max="10" width="5.85546875" style="1" customWidth="1"/>
    <col min="11" max="11" width="7.5703125" style="1" customWidth="1"/>
    <col min="12" max="12" width="7.7109375" style="1" customWidth="1"/>
    <col min="13" max="13" width="8.5703125" style="1" customWidth="1"/>
    <col min="14" max="14" width="9.28515625" style="1" customWidth="1"/>
    <col min="15" max="15" width="6.140625" style="1" customWidth="1"/>
    <col min="16" max="16" width="7.140625" style="1" customWidth="1"/>
    <col min="17" max="17" width="6.140625" style="1" customWidth="1"/>
    <col min="18" max="18" width="5.85546875" style="1" customWidth="1"/>
    <col min="19" max="19" width="5.5703125" style="1" customWidth="1"/>
    <col min="20" max="20" width="6.7109375" style="1" customWidth="1"/>
    <col min="21" max="21" width="6.42578125" style="1" customWidth="1"/>
    <col min="22" max="22" width="9.140625" style="1"/>
    <col min="25" max="25" width="28.5703125" customWidth="1"/>
    <col min="26" max="26" width="4.28515625" customWidth="1"/>
    <col min="27" max="27" width="7.28515625" customWidth="1"/>
    <col min="28" max="28" width="9.28515625" customWidth="1"/>
    <col min="29" max="29" width="8" customWidth="1"/>
    <col min="30" max="30" width="7.28515625" customWidth="1"/>
    <col min="31" max="31" width="11.42578125" customWidth="1"/>
    <col min="32" max="32" width="5.85546875" customWidth="1"/>
    <col min="33" max="33" width="7.28515625" customWidth="1"/>
    <col min="34" max="34" width="5.85546875" customWidth="1"/>
    <col min="35" max="35" width="7.5703125" customWidth="1"/>
    <col min="36" max="36" width="7.7109375" customWidth="1"/>
    <col min="37" max="37" width="8.5703125" customWidth="1"/>
    <col min="38" max="38" width="9.28515625" customWidth="1"/>
    <col min="39" max="39" width="6.140625" customWidth="1"/>
    <col min="40" max="40" width="7.140625" customWidth="1"/>
    <col min="41" max="41" width="6.140625" customWidth="1"/>
    <col min="42" max="42" width="5.85546875" customWidth="1"/>
    <col min="43" max="43" width="5.5703125" customWidth="1"/>
    <col min="44" max="44" width="6.7109375" customWidth="1"/>
    <col min="45" max="45" width="6.42578125" customWidth="1"/>
    <col min="46" max="16384" width="9.140625" style="1"/>
  </cols>
  <sheetData>
    <row r="2" spans="1:45">
      <c r="A2" s="1" t="s">
        <v>22</v>
      </c>
      <c r="Y2" t="s">
        <v>1252</v>
      </c>
    </row>
    <row r="3" spans="1:45" ht="7.5" customHeight="1">
      <c r="A3" s="3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45">
      <c r="A4" s="205" t="s">
        <v>9</v>
      </c>
      <c r="B4" s="205" t="s">
        <v>0</v>
      </c>
      <c r="C4" s="209" t="s">
        <v>1</v>
      </c>
      <c r="D4" s="205" t="s">
        <v>2</v>
      </c>
      <c r="E4" s="205"/>
      <c r="F4" s="205"/>
      <c r="G4" s="205"/>
      <c r="H4" s="205"/>
      <c r="I4" s="205"/>
      <c r="J4" s="205"/>
      <c r="K4" s="205"/>
      <c r="L4" s="205"/>
      <c r="M4" s="206" t="s">
        <v>21</v>
      </c>
      <c r="N4" s="207"/>
      <c r="O4" s="207"/>
      <c r="P4" s="207"/>
      <c r="Q4" s="207"/>
      <c r="R4" s="207"/>
      <c r="S4" s="207"/>
      <c r="T4" s="207"/>
      <c r="U4" s="208"/>
      <c r="Y4" s="205" t="s">
        <v>9</v>
      </c>
      <c r="Z4" s="205" t="s">
        <v>0</v>
      </c>
      <c r="AA4" s="209" t="s">
        <v>1</v>
      </c>
      <c r="AB4" s="205" t="s">
        <v>2</v>
      </c>
      <c r="AC4" s="205"/>
      <c r="AD4" s="205"/>
      <c r="AE4" s="205"/>
      <c r="AF4" s="205"/>
      <c r="AG4" s="205"/>
      <c r="AH4" s="205"/>
      <c r="AI4" s="205"/>
      <c r="AJ4" s="205"/>
      <c r="AK4" s="206" t="s">
        <v>21</v>
      </c>
      <c r="AL4" s="207"/>
      <c r="AM4" s="207"/>
      <c r="AN4" s="207"/>
      <c r="AO4" s="207"/>
      <c r="AP4" s="207"/>
      <c r="AQ4" s="207"/>
      <c r="AR4" s="207"/>
      <c r="AS4" s="208"/>
    </row>
    <row r="5" spans="1:45">
      <c r="A5" s="205"/>
      <c r="B5" s="205"/>
      <c r="C5" s="210"/>
      <c r="D5" s="205" t="s">
        <v>11</v>
      </c>
      <c r="E5" s="205"/>
      <c r="F5" s="205"/>
      <c r="G5" s="205" t="s">
        <v>6</v>
      </c>
      <c r="H5" s="205" t="s">
        <v>3</v>
      </c>
      <c r="I5" s="205"/>
      <c r="J5" s="205"/>
      <c r="K5" s="205"/>
      <c r="L5" s="205"/>
      <c r="M5" s="206" t="s">
        <v>11</v>
      </c>
      <c r="N5" s="207"/>
      <c r="O5" s="208"/>
      <c r="P5" s="209" t="s">
        <v>15</v>
      </c>
      <c r="Q5" s="206" t="s">
        <v>3</v>
      </c>
      <c r="R5" s="207"/>
      <c r="S5" s="207"/>
      <c r="T5" s="207"/>
      <c r="U5" s="208"/>
      <c r="Y5" s="205"/>
      <c r="Z5" s="205"/>
      <c r="AA5" s="210"/>
      <c r="AB5" s="205" t="s">
        <v>11</v>
      </c>
      <c r="AC5" s="205"/>
      <c r="AD5" s="205"/>
      <c r="AE5" s="205" t="s">
        <v>6</v>
      </c>
      <c r="AF5" s="205" t="s">
        <v>3</v>
      </c>
      <c r="AG5" s="205"/>
      <c r="AH5" s="205"/>
      <c r="AI5" s="205"/>
      <c r="AJ5" s="205"/>
      <c r="AK5" s="206" t="s">
        <v>11</v>
      </c>
      <c r="AL5" s="207"/>
      <c r="AM5" s="208"/>
      <c r="AN5" s="209" t="s">
        <v>15</v>
      </c>
      <c r="AO5" s="206" t="s">
        <v>3</v>
      </c>
      <c r="AP5" s="207"/>
      <c r="AQ5" s="207"/>
      <c r="AR5" s="207"/>
      <c r="AS5" s="208"/>
    </row>
    <row r="6" spans="1:45">
      <c r="A6" s="205"/>
      <c r="B6" s="205"/>
      <c r="C6" s="210"/>
      <c r="D6" s="205"/>
      <c r="E6" s="205"/>
      <c r="F6" s="205"/>
      <c r="G6" s="205"/>
      <c r="H6" s="205" t="s">
        <v>5</v>
      </c>
      <c r="I6" s="206" t="s">
        <v>4</v>
      </c>
      <c r="J6" s="207"/>
      <c r="K6" s="207"/>
      <c r="L6" s="208"/>
      <c r="M6" s="209" t="s">
        <v>16</v>
      </c>
      <c r="N6" s="209" t="s">
        <v>17</v>
      </c>
      <c r="O6" s="209" t="s">
        <v>18</v>
      </c>
      <c r="P6" s="210"/>
      <c r="Q6" s="209" t="s">
        <v>16</v>
      </c>
      <c r="R6" s="206" t="s">
        <v>4</v>
      </c>
      <c r="S6" s="207"/>
      <c r="T6" s="207"/>
      <c r="U6" s="208"/>
      <c r="Y6" s="205"/>
      <c r="Z6" s="205"/>
      <c r="AA6" s="210"/>
      <c r="AB6" s="205"/>
      <c r="AC6" s="205"/>
      <c r="AD6" s="205"/>
      <c r="AE6" s="205"/>
      <c r="AF6" s="205" t="s">
        <v>5</v>
      </c>
      <c r="AG6" s="206" t="s">
        <v>4</v>
      </c>
      <c r="AH6" s="207"/>
      <c r="AI6" s="207"/>
      <c r="AJ6" s="208"/>
      <c r="AK6" s="209" t="s">
        <v>16</v>
      </c>
      <c r="AL6" s="209" t="s">
        <v>17</v>
      </c>
      <c r="AM6" s="209" t="s">
        <v>18</v>
      </c>
      <c r="AN6" s="210"/>
      <c r="AO6" s="209" t="s">
        <v>16</v>
      </c>
      <c r="AP6" s="206" t="s">
        <v>4</v>
      </c>
      <c r="AQ6" s="207"/>
      <c r="AR6" s="207"/>
      <c r="AS6" s="208"/>
    </row>
    <row r="7" spans="1:45" ht="132">
      <c r="A7" s="212"/>
      <c r="B7" s="212"/>
      <c r="C7" s="213"/>
      <c r="D7" s="5" t="s">
        <v>5</v>
      </c>
      <c r="E7" s="44" t="s">
        <v>10</v>
      </c>
      <c r="F7" s="44" t="s">
        <v>12</v>
      </c>
      <c r="G7" s="205"/>
      <c r="H7" s="205"/>
      <c r="I7" s="44" t="s">
        <v>7</v>
      </c>
      <c r="J7" s="44" t="s">
        <v>8</v>
      </c>
      <c r="K7" s="44" t="s">
        <v>13</v>
      </c>
      <c r="L7" s="44" t="s">
        <v>14</v>
      </c>
      <c r="M7" s="211"/>
      <c r="N7" s="211"/>
      <c r="O7" s="211"/>
      <c r="P7" s="211"/>
      <c r="Q7" s="211"/>
      <c r="R7" s="44" t="s">
        <v>19</v>
      </c>
      <c r="S7" s="44" t="s">
        <v>20</v>
      </c>
      <c r="T7" s="44" t="s">
        <v>13</v>
      </c>
      <c r="U7" s="44" t="s">
        <v>14</v>
      </c>
      <c r="Y7" s="212"/>
      <c r="Z7" s="212"/>
      <c r="AA7" s="213"/>
      <c r="AB7" s="5" t="s">
        <v>5</v>
      </c>
      <c r="AC7" s="116" t="s">
        <v>10</v>
      </c>
      <c r="AD7" s="116" t="s">
        <v>12</v>
      </c>
      <c r="AE7" s="205"/>
      <c r="AF7" s="205"/>
      <c r="AG7" s="116" t="s">
        <v>7</v>
      </c>
      <c r="AH7" s="116" t="s">
        <v>8</v>
      </c>
      <c r="AI7" s="116" t="s">
        <v>13</v>
      </c>
      <c r="AJ7" s="116" t="s">
        <v>14</v>
      </c>
      <c r="AK7" s="211"/>
      <c r="AL7" s="211"/>
      <c r="AM7" s="211"/>
      <c r="AN7" s="211"/>
      <c r="AO7" s="211"/>
      <c r="AP7" s="116" t="s">
        <v>19</v>
      </c>
      <c r="AQ7" s="116" t="s">
        <v>20</v>
      </c>
      <c r="AR7" s="116" t="s">
        <v>13</v>
      </c>
      <c r="AS7" s="116" t="s">
        <v>14</v>
      </c>
    </row>
    <row r="8" spans="1:4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38">
        <v>11</v>
      </c>
      <c r="L8" s="38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50">
        <v>20</v>
      </c>
      <c r="U8" s="50">
        <v>21</v>
      </c>
      <c r="Y8" s="120">
        <v>1</v>
      </c>
      <c r="Z8" s="120">
        <v>2</v>
      </c>
      <c r="AA8" s="120">
        <v>3</v>
      </c>
      <c r="AB8" s="120">
        <v>4</v>
      </c>
      <c r="AC8" s="120">
        <v>5</v>
      </c>
      <c r="AD8" s="120">
        <v>6</v>
      </c>
      <c r="AE8" s="120">
        <v>7</v>
      </c>
      <c r="AF8" s="120">
        <v>8</v>
      </c>
      <c r="AG8" s="120">
        <v>9</v>
      </c>
      <c r="AH8" s="120">
        <v>10</v>
      </c>
      <c r="AI8" s="6">
        <v>11</v>
      </c>
      <c r="AJ8" s="6">
        <v>12</v>
      </c>
      <c r="AK8" s="120">
        <v>13</v>
      </c>
      <c r="AL8" s="120">
        <v>14</v>
      </c>
      <c r="AM8" s="120">
        <v>15</v>
      </c>
      <c r="AN8" s="120">
        <v>16</v>
      </c>
      <c r="AO8" s="120">
        <v>17</v>
      </c>
      <c r="AP8" s="120">
        <v>18</v>
      </c>
      <c r="AQ8" s="120">
        <v>19</v>
      </c>
      <c r="AR8" s="7">
        <v>20</v>
      </c>
      <c r="AS8" s="7">
        <v>21</v>
      </c>
    </row>
    <row r="9" spans="1:45" ht="25.5">
      <c r="A9" s="8" t="s">
        <v>16</v>
      </c>
      <c r="B9" s="8" t="s">
        <v>23</v>
      </c>
      <c r="C9" s="8" t="s">
        <v>24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Y9" s="8" t="s">
        <v>16</v>
      </c>
      <c r="Z9" s="8" t="s">
        <v>23</v>
      </c>
      <c r="AA9" s="8" t="s">
        <v>24</v>
      </c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</row>
    <row r="10" spans="1:45" ht="25.5">
      <c r="A10" s="8" t="s">
        <v>25</v>
      </c>
      <c r="B10" s="8" t="s">
        <v>26</v>
      </c>
      <c r="C10" s="8" t="s">
        <v>27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Y10" s="8" t="s">
        <v>25</v>
      </c>
      <c r="Z10" s="8" t="s">
        <v>26</v>
      </c>
      <c r="AA10" s="8" t="s">
        <v>27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</row>
    <row r="11" spans="1:45" ht="25.5">
      <c r="A11" s="8" t="s">
        <v>28</v>
      </c>
      <c r="B11" s="8" t="s">
        <v>29</v>
      </c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Y11" s="8" t="s">
        <v>28</v>
      </c>
      <c r="Z11" s="8" t="s">
        <v>29</v>
      </c>
      <c r="AA11" s="8" t="s">
        <v>30</v>
      </c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</row>
    <row r="12" spans="1:45" ht="25.5">
      <c r="A12" s="8" t="s">
        <v>31</v>
      </c>
      <c r="B12" s="8" t="s">
        <v>32</v>
      </c>
      <c r="C12" s="8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Y12" s="8" t="s">
        <v>31</v>
      </c>
      <c r="Z12" s="8" t="s">
        <v>32</v>
      </c>
      <c r="AA12" s="8" t="s">
        <v>33</v>
      </c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>
      <c r="A13" s="8" t="s">
        <v>34</v>
      </c>
      <c r="B13" s="8" t="s">
        <v>35</v>
      </c>
      <c r="C13" s="8" t="s">
        <v>36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Y13" s="8" t="s">
        <v>34</v>
      </c>
      <c r="Z13" s="8" t="s">
        <v>35</v>
      </c>
      <c r="AA13" s="8" t="s">
        <v>36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ht="25.5">
      <c r="A14" s="8" t="s">
        <v>37</v>
      </c>
      <c r="B14" s="8" t="s">
        <v>38</v>
      </c>
      <c r="C14" s="8" t="s">
        <v>39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Y14" s="8" t="s">
        <v>37</v>
      </c>
      <c r="Z14" s="8" t="s">
        <v>38</v>
      </c>
      <c r="AA14" s="8" t="s">
        <v>39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1:45" ht="38.25">
      <c r="A15" s="8" t="s">
        <v>40</v>
      </c>
      <c r="B15" s="8" t="s">
        <v>41</v>
      </c>
      <c r="C15" s="8" t="s">
        <v>42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Y15" s="8" t="s">
        <v>40</v>
      </c>
      <c r="Z15" s="8" t="s">
        <v>41</v>
      </c>
      <c r="AA15" s="8" t="s">
        <v>42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>
      <c r="A16" s="8" t="s">
        <v>43</v>
      </c>
      <c r="B16" s="8" t="s">
        <v>44</v>
      </c>
      <c r="C16" s="8" t="s">
        <v>45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Y16" s="8" t="s">
        <v>43</v>
      </c>
      <c r="Z16" s="8" t="s">
        <v>44</v>
      </c>
      <c r="AA16" s="8" t="s">
        <v>45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5">
      <c r="A17" s="8" t="s">
        <v>46</v>
      </c>
      <c r="B17" s="8" t="s">
        <v>47</v>
      </c>
      <c r="C17" s="8" t="s">
        <v>48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Y17" s="8" t="s">
        <v>46</v>
      </c>
      <c r="Z17" s="8" t="s">
        <v>47</v>
      </c>
      <c r="AA17" s="8" t="s">
        <v>48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1:45">
      <c r="A18" s="8" t="s">
        <v>49</v>
      </c>
      <c r="B18" s="8" t="s">
        <v>50</v>
      </c>
      <c r="C18" s="8" t="s">
        <v>51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Y18" s="8" t="s">
        <v>49</v>
      </c>
      <c r="Z18" s="8" t="s">
        <v>50</v>
      </c>
      <c r="AA18" s="8" t="s">
        <v>51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1:45" ht="25.5">
      <c r="A19" s="8" t="s">
        <v>52</v>
      </c>
      <c r="B19" s="8" t="s">
        <v>53</v>
      </c>
      <c r="C19" s="8" t="s">
        <v>54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Y19" s="8" t="s">
        <v>52</v>
      </c>
      <c r="Z19" s="8" t="s">
        <v>53</v>
      </c>
      <c r="AA19" s="8" t="s">
        <v>54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5" ht="25.5">
      <c r="A20" s="8" t="s">
        <v>55</v>
      </c>
      <c r="B20" s="8" t="s">
        <v>56</v>
      </c>
      <c r="C20" s="8" t="s">
        <v>57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Y20" s="8" t="s">
        <v>55</v>
      </c>
      <c r="Z20" s="8" t="s">
        <v>56</v>
      </c>
      <c r="AA20" s="8" t="s">
        <v>57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ht="38.25">
      <c r="A21" s="8" t="s">
        <v>58</v>
      </c>
      <c r="B21" s="8" t="s">
        <v>59</v>
      </c>
      <c r="C21" s="8" t="s">
        <v>60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Y21" s="8" t="s">
        <v>58</v>
      </c>
      <c r="Z21" s="8" t="s">
        <v>59</v>
      </c>
      <c r="AA21" s="8" t="s">
        <v>60</v>
      </c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1:45" ht="51">
      <c r="A22" s="8" t="s">
        <v>61</v>
      </c>
      <c r="B22" s="8" t="s">
        <v>62</v>
      </c>
      <c r="C22" s="8" t="s">
        <v>63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Y22" s="8" t="s">
        <v>61</v>
      </c>
      <c r="Z22" s="8" t="s">
        <v>62</v>
      </c>
      <c r="AA22" s="8" t="s">
        <v>63</v>
      </c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ht="25.5">
      <c r="A23" s="8" t="s">
        <v>64</v>
      </c>
      <c r="B23" s="8" t="s">
        <v>65</v>
      </c>
      <c r="C23" s="8" t="s">
        <v>66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Y23" s="8" t="s">
        <v>64</v>
      </c>
      <c r="Z23" s="8" t="s">
        <v>65</v>
      </c>
      <c r="AA23" s="8" t="s">
        <v>66</v>
      </c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51">
      <c r="A24" s="8" t="s">
        <v>67</v>
      </c>
      <c r="B24" s="8" t="s">
        <v>68</v>
      </c>
      <c r="C24" s="8" t="s">
        <v>69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Y24" s="8" t="s">
        <v>67</v>
      </c>
      <c r="Z24" s="8" t="s">
        <v>68</v>
      </c>
      <c r="AA24" s="8" t="s">
        <v>69</v>
      </c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ht="25.5">
      <c r="A25" s="51" t="s">
        <v>834</v>
      </c>
      <c r="B25" s="8" t="s">
        <v>70</v>
      </c>
      <c r="C25" s="8" t="s">
        <v>835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Y25" s="8" t="s">
        <v>834</v>
      </c>
      <c r="Z25" s="8" t="s">
        <v>70</v>
      </c>
      <c r="AA25" s="8" t="s">
        <v>835</v>
      </c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ht="25.5">
      <c r="A26" s="8" t="s">
        <v>841</v>
      </c>
      <c r="B26" s="8" t="s">
        <v>73</v>
      </c>
      <c r="C26" s="8" t="s">
        <v>71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Y26" s="8" t="s">
        <v>841</v>
      </c>
      <c r="Z26" s="8" t="s">
        <v>73</v>
      </c>
      <c r="AA26" s="8" t="s">
        <v>71</v>
      </c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ht="25.5">
      <c r="A27" s="8" t="s">
        <v>72</v>
      </c>
      <c r="B27" s="8" t="s">
        <v>76</v>
      </c>
      <c r="C27" s="8" t="s">
        <v>74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Y27" s="8" t="s">
        <v>72</v>
      </c>
      <c r="Z27" s="8" t="s">
        <v>76</v>
      </c>
      <c r="AA27" s="8" t="s">
        <v>74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1:45" ht="51">
      <c r="A28" s="8" t="s">
        <v>75</v>
      </c>
      <c r="B28" s="8" t="s">
        <v>79</v>
      </c>
      <c r="C28" s="8" t="s">
        <v>77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Y28" s="8" t="s">
        <v>75</v>
      </c>
      <c r="Z28" s="8" t="s">
        <v>79</v>
      </c>
      <c r="AA28" s="8" t="s">
        <v>77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1:45" ht="25.5">
      <c r="A29" s="8" t="s">
        <v>78</v>
      </c>
      <c r="B29" s="8" t="s">
        <v>82</v>
      </c>
      <c r="C29" s="8" t="s">
        <v>80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Y29" s="8" t="s">
        <v>78</v>
      </c>
      <c r="Z29" s="8" t="s">
        <v>82</v>
      </c>
      <c r="AA29" s="8" t="s">
        <v>80</v>
      </c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ht="25.5">
      <c r="A30" s="8" t="s">
        <v>81</v>
      </c>
      <c r="B30" s="8" t="s">
        <v>85</v>
      </c>
      <c r="C30" s="8" t="s">
        <v>83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Y30" s="8" t="s">
        <v>81</v>
      </c>
      <c r="Z30" s="8" t="s">
        <v>85</v>
      </c>
      <c r="AA30" s="8" t="s">
        <v>83</v>
      </c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ht="25.5">
      <c r="A31" s="8" t="s">
        <v>84</v>
      </c>
      <c r="B31" s="8" t="s">
        <v>88</v>
      </c>
      <c r="C31" s="8" t="s">
        <v>86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Y31" s="8" t="s">
        <v>84</v>
      </c>
      <c r="Z31" s="8" t="s">
        <v>88</v>
      </c>
      <c r="AA31" s="8" t="s">
        <v>86</v>
      </c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1:45" ht="25.5">
      <c r="A32" s="8" t="s">
        <v>87</v>
      </c>
      <c r="B32" s="8" t="s">
        <v>93</v>
      </c>
      <c r="C32" s="8" t="s">
        <v>89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Y32" s="8" t="s">
        <v>87</v>
      </c>
      <c r="Z32" s="8" t="s">
        <v>93</v>
      </c>
      <c r="AA32" s="8" t="s">
        <v>89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1:45" ht="38.25">
      <c r="A33" s="8" t="s">
        <v>90</v>
      </c>
      <c r="B33" s="8" t="s">
        <v>836</v>
      </c>
      <c r="C33" s="8" t="s">
        <v>91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Y33" s="8" t="s">
        <v>90</v>
      </c>
      <c r="Z33" s="8" t="s">
        <v>836</v>
      </c>
      <c r="AA33" s="8" t="s">
        <v>91</v>
      </c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ht="25.5">
      <c r="A34" s="8" t="s">
        <v>92</v>
      </c>
      <c r="B34" s="8" t="s">
        <v>96</v>
      </c>
      <c r="C34" s="8" t="s">
        <v>94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Y34" s="8" t="s">
        <v>92</v>
      </c>
      <c r="Z34" s="8" t="s">
        <v>96</v>
      </c>
      <c r="AA34" s="8" t="s">
        <v>94</v>
      </c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1:45" ht="25.5">
      <c r="A35" s="8" t="s">
        <v>95</v>
      </c>
      <c r="B35" s="8" t="s">
        <v>99</v>
      </c>
      <c r="C35" s="8" t="s">
        <v>97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Y35" s="8" t="s">
        <v>95</v>
      </c>
      <c r="Z35" s="8" t="s">
        <v>99</v>
      </c>
      <c r="AA35" s="8" t="s">
        <v>97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5" ht="51">
      <c r="A36" s="51" t="s">
        <v>837</v>
      </c>
      <c r="B36" s="8" t="s">
        <v>102</v>
      </c>
      <c r="C36" s="8" t="s">
        <v>838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Y36" s="8" t="s">
        <v>837</v>
      </c>
      <c r="Z36" s="8" t="s">
        <v>102</v>
      </c>
      <c r="AA36" s="8" t="s">
        <v>838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ht="25.5">
      <c r="A37" s="8" t="s">
        <v>98</v>
      </c>
      <c r="B37" s="8" t="s">
        <v>839</v>
      </c>
      <c r="C37" s="8" t="s">
        <v>100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Y37" s="8" t="s">
        <v>98</v>
      </c>
      <c r="Z37" s="8" t="s">
        <v>839</v>
      </c>
      <c r="AA37" s="8" t="s">
        <v>100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5" ht="25.5">
      <c r="A38" s="8" t="s">
        <v>101</v>
      </c>
      <c r="B38" s="8" t="s">
        <v>840</v>
      </c>
      <c r="C38" s="8" t="s">
        <v>103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Y38" s="8" t="s">
        <v>101</v>
      </c>
      <c r="Z38" s="8" t="s">
        <v>840</v>
      </c>
      <c r="AA38" s="8" t="s">
        <v>103</v>
      </c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5" ht="25.5">
      <c r="A39" s="8" t="s">
        <v>104</v>
      </c>
      <c r="B39" s="8" t="s">
        <v>105</v>
      </c>
      <c r="C39" s="8" t="s">
        <v>106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Y39" s="8" t="s">
        <v>104</v>
      </c>
      <c r="Z39" s="8" t="s">
        <v>105</v>
      </c>
      <c r="AA39" s="8" t="s">
        <v>106</v>
      </c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5" ht="25.5">
      <c r="A40" s="8" t="s">
        <v>107</v>
      </c>
      <c r="B40" s="8" t="s">
        <v>108</v>
      </c>
      <c r="C40" s="8" t="s">
        <v>109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Y40" s="8" t="s">
        <v>107</v>
      </c>
      <c r="Z40" s="8" t="s">
        <v>108</v>
      </c>
      <c r="AA40" s="8" t="s">
        <v>109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5" ht="25.5">
      <c r="A41" s="8" t="s">
        <v>110</v>
      </c>
      <c r="B41" s="8" t="s">
        <v>111</v>
      </c>
      <c r="C41" s="8" t="s">
        <v>112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Y41" s="8" t="s">
        <v>110</v>
      </c>
      <c r="Z41" s="8" t="s">
        <v>111</v>
      </c>
      <c r="AA41" s="8" t="s">
        <v>112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5" ht="51">
      <c r="A42" s="8" t="s">
        <v>113</v>
      </c>
      <c r="B42" s="8" t="s">
        <v>114</v>
      </c>
      <c r="C42" s="8" t="s">
        <v>115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Y42" s="8" t="s">
        <v>113</v>
      </c>
      <c r="Z42" s="8" t="s">
        <v>114</v>
      </c>
      <c r="AA42" s="8" t="s">
        <v>115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ht="25.5">
      <c r="A43" s="8" t="s">
        <v>116</v>
      </c>
      <c r="B43" s="8" t="s">
        <v>117</v>
      </c>
      <c r="C43" s="8" t="s">
        <v>118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Y43" s="8" t="s">
        <v>116</v>
      </c>
      <c r="Z43" s="8" t="s">
        <v>117</v>
      </c>
      <c r="AA43" s="8" t="s">
        <v>118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ht="25.5">
      <c r="A44" s="8" t="s">
        <v>119</v>
      </c>
      <c r="B44" s="8" t="s">
        <v>120</v>
      </c>
      <c r="C44" s="8" t="s">
        <v>121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Y44" s="8" t="s">
        <v>119</v>
      </c>
      <c r="Z44" s="8" t="s">
        <v>120</v>
      </c>
      <c r="AA44" s="8" t="s">
        <v>121</v>
      </c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ht="38.25">
      <c r="A45" s="8" t="s">
        <v>122</v>
      </c>
      <c r="B45" s="8" t="s">
        <v>123</v>
      </c>
      <c r="C45" s="8" t="s">
        <v>124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Y45" s="8" t="s">
        <v>122</v>
      </c>
      <c r="Z45" s="8" t="s">
        <v>123</v>
      </c>
      <c r="AA45" s="8" t="s">
        <v>124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5" ht="25.5">
      <c r="A46" s="8" t="s">
        <v>125</v>
      </c>
      <c r="B46" s="8" t="s">
        <v>126</v>
      </c>
      <c r="C46" s="8" t="s">
        <v>127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Y46" s="8" t="s">
        <v>125</v>
      </c>
      <c r="Z46" s="8" t="s">
        <v>126</v>
      </c>
      <c r="AA46" s="8" t="s">
        <v>127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5" ht="38.25">
      <c r="A47" s="8" t="s">
        <v>128</v>
      </c>
      <c r="B47" s="8" t="s">
        <v>129</v>
      </c>
      <c r="C47" s="8" t="s">
        <v>130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Y47" s="8" t="s">
        <v>128</v>
      </c>
      <c r="Z47" s="8" t="s">
        <v>129</v>
      </c>
      <c r="AA47" s="8" t="s">
        <v>130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5" ht="38.25">
      <c r="A48" s="8" t="s">
        <v>131</v>
      </c>
      <c r="B48" s="8" t="s">
        <v>132</v>
      </c>
      <c r="C48" s="8" t="s">
        <v>133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Y48" s="8" t="s">
        <v>131</v>
      </c>
      <c r="Z48" s="8" t="s">
        <v>132</v>
      </c>
      <c r="AA48" s="8" t="s">
        <v>133</v>
      </c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ht="51">
      <c r="A49" s="8" t="s">
        <v>134</v>
      </c>
      <c r="B49" s="8" t="s">
        <v>135</v>
      </c>
      <c r="C49" s="8" t="s">
        <v>136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Y49" s="8" t="s">
        <v>134</v>
      </c>
      <c r="Z49" s="8" t="s">
        <v>135</v>
      </c>
      <c r="AA49" s="8" t="s">
        <v>136</v>
      </c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>
      <c r="A50" s="8" t="s">
        <v>137</v>
      </c>
      <c r="B50" s="8" t="s">
        <v>138</v>
      </c>
      <c r="C50" s="8" t="s">
        <v>139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Y50" s="8" t="s">
        <v>137</v>
      </c>
      <c r="Z50" s="8" t="s">
        <v>138</v>
      </c>
      <c r="AA50" s="8" t="s">
        <v>139</v>
      </c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>
      <c r="A51" s="8" t="s">
        <v>140</v>
      </c>
      <c r="B51" s="8" t="s">
        <v>141</v>
      </c>
      <c r="C51" s="8" t="s">
        <v>142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Y51" s="8" t="s">
        <v>140</v>
      </c>
      <c r="Z51" s="8" t="s">
        <v>141</v>
      </c>
      <c r="AA51" s="8" t="s">
        <v>142</v>
      </c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>
      <c r="A52" s="8" t="s">
        <v>143</v>
      </c>
      <c r="B52" s="8" t="s">
        <v>144</v>
      </c>
      <c r="C52" s="8" t="s">
        <v>145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Y52" s="8" t="s">
        <v>143</v>
      </c>
      <c r="Z52" s="8" t="s">
        <v>144</v>
      </c>
      <c r="AA52" s="8" t="s">
        <v>145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ht="25.5">
      <c r="A53" s="8" t="s">
        <v>146</v>
      </c>
      <c r="B53" s="8" t="s">
        <v>147</v>
      </c>
      <c r="C53" s="8" t="s">
        <v>148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Y53" s="8" t="s">
        <v>146</v>
      </c>
      <c r="Z53" s="8" t="s">
        <v>147</v>
      </c>
      <c r="AA53" s="8" t="s">
        <v>148</v>
      </c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ht="25.5">
      <c r="A54" s="8" t="s">
        <v>149</v>
      </c>
      <c r="B54" s="8" t="s">
        <v>150</v>
      </c>
      <c r="C54" s="8" t="s">
        <v>151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Y54" s="8" t="s">
        <v>149</v>
      </c>
      <c r="Z54" s="8" t="s">
        <v>150</v>
      </c>
      <c r="AA54" s="8" t="s">
        <v>151</v>
      </c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ht="76.5">
      <c r="A55" s="8" t="s">
        <v>152</v>
      </c>
      <c r="B55" s="8" t="s">
        <v>153</v>
      </c>
      <c r="C55" s="8" t="s">
        <v>154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Y55" s="8" t="s">
        <v>152</v>
      </c>
      <c r="Z55" s="8" t="s">
        <v>153</v>
      </c>
      <c r="AA55" s="8" t="s">
        <v>154</v>
      </c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ht="63.75">
      <c r="A56" s="8" t="s">
        <v>155</v>
      </c>
      <c r="B56" s="8" t="s">
        <v>156</v>
      </c>
      <c r="C56" s="8" t="s">
        <v>157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Y56" s="8" t="s">
        <v>155</v>
      </c>
      <c r="Z56" s="8" t="s">
        <v>156</v>
      </c>
      <c r="AA56" s="8" t="s">
        <v>157</v>
      </c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>
      <c r="A57" s="8" t="s">
        <v>158</v>
      </c>
      <c r="B57" s="8" t="s">
        <v>159</v>
      </c>
      <c r="C57" s="8" t="s">
        <v>160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Y57" s="8" t="s">
        <v>158</v>
      </c>
      <c r="Z57" s="8" t="s">
        <v>159</v>
      </c>
      <c r="AA57" s="8" t="s">
        <v>160</v>
      </c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>
      <c r="A58" s="8" t="s">
        <v>161</v>
      </c>
      <c r="B58" s="8" t="s">
        <v>162</v>
      </c>
      <c r="C58" s="8" t="s">
        <v>163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Y58" s="8" t="s">
        <v>161</v>
      </c>
      <c r="Z58" s="8" t="s">
        <v>162</v>
      </c>
      <c r="AA58" s="8" t="s">
        <v>163</v>
      </c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>
      <c r="A59" s="8" t="s">
        <v>164</v>
      </c>
      <c r="B59" s="8" t="s">
        <v>165</v>
      </c>
      <c r="C59" s="8" t="s">
        <v>166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Y59" s="8" t="s">
        <v>164</v>
      </c>
      <c r="Z59" s="8" t="s">
        <v>165</v>
      </c>
      <c r="AA59" s="8" t="s">
        <v>166</v>
      </c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>
      <c r="A60" s="8" t="s">
        <v>167</v>
      </c>
      <c r="B60" s="8" t="s">
        <v>168</v>
      </c>
      <c r="C60" s="8" t="s">
        <v>169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Y60" s="8" t="s">
        <v>167</v>
      </c>
      <c r="Z60" s="8" t="s">
        <v>168</v>
      </c>
      <c r="AA60" s="8" t="s">
        <v>169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spans="1:45">
      <c r="A61" s="8" t="s">
        <v>170</v>
      </c>
      <c r="B61" s="8" t="s">
        <v>171</v>
      </c>
      <c r="C61" s="8" t="s">
        <v>172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Y61" s="8" t="s">
        <v>170</v>
      </c>
      <c r="Z61" s="8" t="s">
        <v>171</v>
      </c>
      <c r="AA61" s="8" t="s">
        <v>172</v>
      </c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>
      <c r="A62" s="8" t="s">
        <v>173</v>
      </c>
      <c r="B62" s="8" t="s">
        <v>174</v>
      </c>
      <c r="C62" s="8" t="s">
        <v>175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Y62" s="8" t="s">
        <v>173</v>
      </c>
      <c r="Z62" s="8" t="s">
        <v>174</v>
      </c>
      <c r="AA62" s="8" t="s">
        <v>175</v>
      </c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>
      <c r="A63" s="8" t="s">
        <v>176</v>
      </c>
      <c r="B63" s="8" t="s">
        <v>177</v>
      </c>
      <c r="C63" s="8" t="s">
        <v>178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Y63" s="8" t="s">
        <v>176</v>
      </c>
      <c r="Z63" s="8" t="s">
        <v>177</v>
      </c>
      <c r="AA63" s="8" t="s">
        <v>178</v>
      </c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>
      <c r="A64" s="8" t="s">
        <v>179</v>
      </c>
      <c r="B64" s="8" t="s">
        <v>180</v>
      </c>
      <c r="C64" s="8" t="s">
        <v>181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Y64" s="8" t="s">
        <v>179</v>
      </c>
      <c r="Z64" s="8" t="s">
        <v>180</v>
      </c>
      <c r="AA64" s="8" t="s">
        <v>181</v>
      </c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ht="25.5">
      <c r="A65" s="8" t="s">
        <v>182</v>
      </c>
      <c r="B65" s="8" t="s">
        <v>183</v>
      </c>
      <c r="C65" s="8" t="s">
        <v>184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Y65" s="8" t="s">
        <v>182</v>
      </c>
      <c r="Z65" s="8" t="s">
        <v>183</v>
      </c>
      <c r="AA65" s="8" t="s">
        <v>184</v>
      </c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spans="1:45">
      <c r="A66" s="8" t="s">
        <v>185</v>
      </c>
      <c r="B66" s="8" t="s">
        <v>186</v>
      </c>
      <c r="C66" s="8" t="s">
        <v>187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Y66" s="8" t="s">
        <v>185</v>
      </c>
      <c r="Z66" s="8" t="s">
        <v>186</v>
      </c>
      <c r="AA66" s="8" t="s">
        <v>187</v>
      </c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ht="38.25">
      <c r="A67" s="8" t="s">
        <v>188</v>
      </c>
      <c r="B67" s="8" t="s">
        <v>189</v>
      </c>
      <c r="C67" s="8" t="s">
        <v>190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Y67" s="8" t="s">
        <v>188</v>
      </c>
      <c r="Z67" s="8" t="s">
        <v>189</v>
      </c>
      <c r="AA67" s="8" t="s">
        <v>190</v>
      </c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>
      <c r="A68" s="8" t="s">
        <v>191</v>
      </c>
      <c r="B68" s="8" t="s">
        <v>192</v>
      </c>
      <c r="C68" s="8" t="s">
        <v>193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Y68" s="8" t="s">
        <v>191</v>
      </c>
      <c r="Z68" s="8" t="s">
        <v>192</v>
      </c>
      <c r="AA68" s="8" t="s">
        <v>193</v>
      </c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ht="25.5">
      <c r="A69" s="8" t="s">
        <v>194</v>
      </c>
      <c r="B69" s="8" t="s">
        <v>195</v>
      </c>
      <c r="C69" s="8" t="s">
        <v>196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Y69" s="8" t="s">
        <v>194</v>
      </c>
      <c r="Z69" s="8" t="s">
        <v>195</v>
      </c>
      <c r="AA69" s="8" t="s">
        <v>196</v>
      </c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spans="1:45" ht="51">
      <c r="A70" s="8" t="s">
        <v>197</v>
      </c>
      <c r="B70" s="8" t="s">
        <v>198</v>
      </c>
      <c r="C70" s="8" t="s">
        <v>199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Y70" s="8" t="s">
        <v>197</v>
      </c>
      <c r="Z70" s="8" t="s">
        <v>198</v>
      </c>
      <c r="AA70" s="8" t="s">
        <v>199</v>
      </c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>
      <c r="A71" s="8" t="s">
        <v>200</v>
      </c>
      <c r="B71" s="8" t="s">
        <v>201</v>
      </c>
      <c r="C71" s="8" t="s">
        <v>202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Y71" s="8" t="s">
        <v>200</v>
      </c>
      <c r="Z71" s="8" t="s">
        <v>201</v>
      </c>
      <c r="AA71" s="8" t="s">
        <v>202</v>
      </c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ht="25.5">
      <c r="A72" s="8" t="s">
        <v>203</v>
      </c>
      <c r="B72" s="8" t="s">
        <v>204</v>
      </c>
      <c r="C72" s="8" t="s">
        <v>205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Y72" s="8" t="s">
        <v>203</v>
      </c>
      <c r="Z72" s="8" t="s">
        <v>204</v>
      </c>
      <c r="AA72" s="8" t="s">
        <v>205</v>
      </c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ht="25.5">
      <c r="A73" s="8" t="s">
        <v>206</v>
      </c>
      <c r="B73" s="8" t="s">
        <v>207</v>
      </c>
      <c r="C73" s="8" t="s">
        <v>208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Y73" s="8" t="s">
        <v>206</v>
      </c>
      <c r="Z73" s="8" t="s">
        <v>207</v>
      </c>
      <c r="AA73" s="8" t="s">
        <v>208</v>
      </c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ht="25.5">
      <c r="A74" s="8" t="s">
        <v>209</v>
      </c>
      <c r="B74" s="8" t="s">
        <v>210</v>
      </c>
      <c r="C74" s="8" t="s">
        <v>211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Y74" s="8" t="s">
        <v>209</v>
      </c>
      <c r="Z74" s="8" t="s">
        <v>210</v>
      </c>
      <c r="AA74" s="8" t="s">
        <v>211</v>
      </c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ht="38.25">
      <c r="A75" s="8" t="s">
        <v>212</v>
      </c>
      <c r="B75" s="8" t="s">
        <v>213</v>
      </c>
      <c r="C75" s="8" t="s">
        <v>214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Y75" s="8" t="s">
        <v>212</v>
      </c>
      <c r="Z75" s="8" t="s">
        <v>213</v>
      </c>
      <c r="AA75" s="8" t="s">
        <v>214</v>
      </c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spans="1:45" ht="38.25">
      <c r="A76" s="8" t="s">
        <v>215</v>
      </c>
      <c r="B76" s="8" t="s">
        <v>216</v>
      </c>
      <c r="C76" s="8" t="s">
        <v>217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Y76" s="8" t="s">
        <v>215</v>
      </c>
      <c r="Z76" s="8" t="s">
        <v>216</v>
      </c>
      <c r="AA76" s="8" t="s">
        <v>217</v>
      </c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spans="1:45" ht="25.5">
      <c r="A77" s="8" t="s">
        <v>218</v>
      </c>
      <c r="B77" s="8" t="s">
        <v>219</v>
      </c>
      <c r="C77" s="8" t="s">
        <v>220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Y77" s="8" t="s">
        <v>218</v>
      </c>
      <c r="Z77" s="8" t="s">
        <v>219</v>
      </c>
      <c r="AA77" s="8" t="s">
        <v>220</v>
      </c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ht="25.5">
      <c r="A78" s="8" t="s">
        <v>221</v>
      </c>
      <c r="B78" s="8" t="s">
        <v>222</v>
      </c>
      <c r="C78" s="8" t="s">
        <v>223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Y78" s="8" t="s">
        <v>221</v>
      </c>
      <c r="Z78" s="8" t="s">
        <v>222</v>
      </c>
      <c r="AA78" s="8" t="s">
        <v>223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ht="51">
      <c r="A79" s="8" t="s">
        <v>224</v>
      </c>
      <c r="B79" s="8" t="s">
        <v>225</v>
      </c>
      <c r="C79" s="8" t="s">
        <v>226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Y79" s="8" t="s">
        <v>224</v>
      </c>
      <c r="Z79" s="8" t="s">
        <v>225</v>
      </c>
      <c r="AA79" s="8" t="s">
        <v>226</v>
      </c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ht="25.5">
      <c r="A80" s="8" t="s">
        <v>227</v>
      </c>
      <c r="B80" s="8" t="s">
        <v>228</v>
      </c>
      <c r="C80" s="8" t="s">
        <v>229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Y80" s="8" t="s">
        <v>227</v>
      </c>
      <c r="Z80" s="8" t="s">
        <v>228</v>
      </c>
      <c r="AA80" s="8" t="s">
        <v>229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ht="25.5">
      <c r="A81" s="8" t="s">
        <v>230</v>
      </c>
      <c r="B81" s="8" t="s">
        <v>231</v>
      </c>
      <c r="C81" s="8" t="s">
        <v>232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Y81" s="8" t="s">
        <v>230</v>
      </c>
      <c r="Z81" s="8" t="s">
        <v>231</v>
      </c>
      <c r="AA81" s="8" t="s">
        <v>232</v>
      </c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ht="25.5">
      <c r="A82" s="8" t="s">
        <v>233</v>
      </c>
      <c r="B82" s="8" t="s">
        <v>234</v>
      </c>
      <c r="C82" s="8" t="s">
        <v>235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Y82" s="8" t="s">
        <v>233</v>
      </c>
      <c r="Z82" s="8" t="s">
        <v>234</v>
      </c>
      <c r="AA82" s="8" t="s">
        <v>235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</row>
    <row r="83" spans="1:45" ht="25.5">
      <c r="A83" s="8" t="s">
        <v>236</v>
      </c>
      <c r="B83" s="8" t="s">
        <v>237</v>
      </c>
      <c r="C83" s="8" t="s">
        <v>238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Y83" s="8" t="s">
        <v>236</v>
      </c>
      <c r="Z83" s="8" t="s">
        <v>237</v>
      </c>
      <c r="AA83" s="8" t="s">
        <v>238</v>
      </c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ht="25.5">
      <c r="A84" s="8" t="s">
        <v>239</v>
      </c>
      <c r="B84" s="8" t="s">
        <v>240</v>
      </c>
      <c r="C84" s="8" t="s">
        <v>241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Y84" s="8" t="s">
        <v>239</v>
      </c>
      <c r="Z84" s="8" t="s">
        <v>240</v>
      </c>
      <c r="AA84" s="8" t="s">
        <v>241</v>
      </c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spans="1:45" ht="38.25">
      <c r="A85" s="8" t="s">
        <v>242</v>
      </c>
      <c r="B85" s="8" t="s">
        <v>243</v>
      </c>
      <c r="C85" s="8" t="s">
        <v>244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Y85" s="8" t="s">
        <v>242</v>
      </c>
      <c r="Z85" s="8" t="s">
        <v>243</v>
      </c>
      <c r="AA85" s="8" t="s">
        <v>244</v>
      </c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ht="63.75">
      <c r="A86" s="8" t="s">
        <v>245</v>
      </c>
      <c r="B86" s="8" t="s">
        <v>246</v>
      </c>
      <c r="C86" s="8" t="s">
        <v>247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Y86" s="8" t="s">
        <v>245</v>
      </c>
      <c r="Z86" s="8" t="s">
        <v>246</v>
      </c>
      <c r="AA86" s="8" t="s">
        <v>247</v>
      </c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ht="25.5">
      <c r="A87" s="8" t="s">
        <v>248</v>
      </c>
      <c r="B87" s="8" t="s">
        <v>249</v>
      </c>
      <c r="C87" s="8" t="s">
        <v>250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Y87" s="8" t="s">
        <v>248</v>
      </c>
      <c r="Z87" s="8" t="s">
        <v>249</v>
      </c>
      <c r="AA87" s="8" t="s">
        <v>250</v>
      </c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ht="25.5">
      <c r="A88" s="8" t="s">
        <v>251</v>
      </c>
      <c r="B88" s="8" t="s">
        <v>252</v>
      </c>
      <c r="C88" s="8" t="s">
        <v>253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Y88" s="8" t="s">
        <v>251</v>
      </c>
      <c r="Z88" s="8" t="s">
        <v>252</v>
      </c>
      <c r="AA88" s="8" t="s">
        <v>253</v>
      </c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ht="25.5">
      <c r="A89" s="8" t="s">
        <v>254</v>
      </c>
      <c r="B89" s="8" t="s">
        <v>255</v>
      </c>
      <c r="C89" s="8" t="s">
        <v>256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Y89" s="8" t="s">
        <v>254</v>
      </c>
      <c r="Z89" s="8" t="s">
        <v>255</v>
      </c>
      <c r="AA89" s="8" t="s">
        <v>256</v>
      </c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ht="25.5">
      <c r="A90" s="8" t="s">
        <v>257</v>
      </c>
      <c r="B90" s="8" t="s">
        <v>258</v>
      </c>
      <c r="C90" s="8" t="s">
        <v>259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Y90" s="8" t="s">
        <v>257</v>
      </c>
      <c r="Z90" s="8" t="s">
        <v>258</v>
      </c>
      <c r="AA90" s="8" t="s">
        <v>259</v>
      </c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ht="25.5">
      <c r="A91" s="8" t="s">
        <v>260</v>
      </c>
      <c r="B91" s="8" t="s">
        <v>261</v>
      </c>
      <c r="C91" s="8" t="s">
        <v>262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Y91" s="8" t="s">
        <v>260</v>
      </c>
      <c r="Z91" s="8" t="s">
        <v>261</v>
      </c>
      <c r="AA91" s="8" t="s">
        <v>262</v>
      </c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ht="25.5">
      <c r="A92" s="8" t="s">
        <v>263</v>
      </c>
      <c r="B92" s="8" t="s">
        <v>264</v>
      </c>
      <c r="C92" s="8" t="s">
        <v>265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Y92" s="8" t="s">
        <v>263</v>
      </c>
      <c r="Z92" s="8" t="s">
        <v>264</v>
      </c>
      <c r="AA92" s="8" t="s">
        <v>265</v>
      </c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</row>
    <row r="93" spans="1:45" ht="25.5">
      <c r="A93" s="8" t="s">
        <v>266</v>
      </c>
      <c r="B93" s="8" t="s">
        <v>267</v>
      </c>
      <c r="C93" s="8" t="s">
        <v>268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Y93" s="8" t="s">
        <v>266</v>
      </c>
      <c r="Z93" s="8" t="s">
        <v>267</v>
      </c>
      <c r="AA93" s="8" t="s">
        <v>268</v>
      </c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>
      <c r="A94" s="8" t="s">
        <v>269</v>
      </c>
      <c r="B94" s="8" t="s">
        <v>270</v>
      </c>
      <c r="C94" s="8" t="s">
        <v>271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Y94" s="8" t="s">
        <v>269</v>
      </c>
      <c r="Z94" s="8" t="s">
        <v>270</v>
      </c>
      <c r="AA94" s="8" t="s">
        <v>271</v>
      </c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ht="25.5">
      <c r="A95" s="8" t="s">
        <v>272</v>
      </c>
      <c r="B95" s="8" t="s">
        <v>273</v>
      </c>
      <c r="C95" s="8" t="s">
        <v>274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Y95" s="8" t="s">
        <v>272</v>
      </c>
      <c r="Z95" s="8" t="s">
        <v>273</v>
      </c>
      <c r="AA95" s="8" t="s">
        <v>274</v>
      </c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>
      <c r="A96" s="8" t="s">
        <v>275</v>
      </c>
      <c r="B96" s="8" t="s">
        <v>276</v>
      </c>
      <c r="C96" s="8" t="s">
        <v>277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Y96" s="8" t="s">
        <v>275</v>
      </c>
      <c r="Z96" s="8" t="s">
        <v>276</v>
      </c>
      <c r="AA96" s="8" t="s">
        <v>277</v>
      </c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ht="25.5">
      <c r="A97" s="8" t="s">
        <v>278</v>
      </c>
      <c r="B97" s="8" t="s">
        <v>279</v>
      </c>
      <c r="C97" s="8" t="s">
        <v>280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Y97" s="8" t="s">
        <v>278</v>
      </c>
      <c r="Z97" s="8" t="s">
        <v>279</v>
      </c>
      <c r="AA97" s="8" t="s">
        <v>280</v>
      </c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>
      <c r="A98" s="8" t="s">
        <v>281</v>
      </c>
      <c r="B98" s="8" t="s">
        <v>282</v>
      </c>
      <c r="C98" s="8" t="s">
        <v>283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Y98" s="8" t="s">
        <v>281</v>
      </c>
      <c r="Z98" s="8" t="s">
        <v>282</v>
      </c>
      <c r="AA98" s="8" t="s">
        <v>283</v>
      </c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ht="25.5">
      <c r="A99" s="8" t="s">
        <v>284</v>
      </c>
      <c r="B99" s="8" t="s">
        <v>285</v>
      </c>
      <c r="C99" s="8" t="s">
        <v>286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Y99" s="8" t="s">
        <v>284</v>
      </c>
      <c r="Z99" s="8" t="s">
        <v>285</v>
      </c>
      <c r="AA99" s="8" t="s">
        <v>286</v>
      </c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</row>
    <row r="100" spans="1:45" ht="25.5">
      <c r="A100" s="8" t="s">
        <v>287</v>
      </c>
      <c r="B100" s="8" t="s">
        <v>288</v>
      </c>
      <c r="C100" s="8" t="s">
        <v>289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Y100" s="8" t="s">
        <v>287</v>
      </c>
      <c r="Z100" s="8" t="s">
        <v>288</v>
      </c>
      <c r="AA100" s="8" t="s">
        <v>289</v>
      </c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>
      <c r="A101" s="8" t="s">
        <v>290</v>
      </c>
      <c r="B101" s="8" t="s">
        <v>291</v>
      </c>
      <c r="C101" s="8" t="s">
        <v>292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Y101" s="8" t="s">
        <v>290</v>
      </c>
      <c r="Z101" s="8" t="s">
        <v>291</v>
      </c>
      <c r="AA101" s="8" t="s">
        <v>292</v>
      </c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>
      <c r="A102" s="8" t="s">
        <v>293</v>
      </c>
      <c r="B102" s="8" t="s">
        <v>294</v>
      </c>
      <c r="C102" s="8" t="s">
        <v>295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Y102" s="8" t="s">
        <v>293</v>
      </c>
      <c r="Z102" s="8" t="s">
        <v>294</v>
      </c>
      <c r="AA102" s="8" t="s">
        <v>295</v>
      </c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ht="25.5">
      <c r="A103" s="8" t="s">
        <v>296</v>
      </c>
      <c r="B103" s="8" t="s">
        <v>297</v>
      </c>
      <c r="C103" s="8" t="s">
        <v>298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Y103" s="8" t="s">
        <v>296</v>
      </c>
      <c r="Z103" s="8" t="s">
        <v>297</v>
      </c>
      <c r="AA103" s="8" t="s">
        <v>298</v>
      </c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ht="25.5">
      <c r="A104" s="8" t="s">
        <v>299</v>
      </c>
      <c r="B104" s="8" t="s">
        <v>300</v>
      </c>
      <c r="C104" s="8" t="s">
        <v>301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Y104" s="8" t="s">
        <v>299</v>
      </c>
      <c r="Z104" s="8" t="s">
        <v>300</v>
      </c>
      <c r="AA104" s="8" t="s">
        <v>301</v>
      </c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>
      <c r="A105" s="8" t="s">
        <v>302</v>
      </c>
      <c r="B105" s="8" t="s">
        <v>303</v>
      </c>
      <c r="C105" s="8" t="s">
        <v>304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Y105" s="8" t="s">
        <v>302</v>
      </c>
      <c r="Z105" s="8" t="s">
        <v>303</v>
      </c>
      <c r="AA105" s="8" t="s">
        <v>304</v>
      </c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ht="25.5">
      <c r="A106" s="8" t="s">
        <v>305</v>
      </c>
      <c r="B106" s="8" t="s">
        <v>306</v>
      </c>
      <c r="C106" s="8" t="s">
        <v>307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Y106" s="8" t="s">
        <v>305</v>
      </c>
      <c r="Z106" s="8" t="s">
        <v>306</v>
      </c>
      <c r="AA106" s="8" t="s">
        <v>307</v>
      </c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ht="25.5">
      <c r="A107" s="8" t="s">
        <v>308</v>
      </c>
      <c r="B107" s="8" t="s">
        <v>309</v>
      </c>
      <c r="C107" s="8" t="s">
        <v>310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Y107" s="8" t="s">
        <v>308</v>
      </c>
      <c r="Z107" s="8" t="s">
        <v>309</v>
      </c>
      <c r="AA107" s="8" t="s">
        <v>310</v>
      </c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ht="51">
      <c r="A108" s="8" t="s">
        <v>311</v>
      </c>
      <c r="B108" s="8" t="s">
        <v>312</v>
      </c>
      <c r="C108" s="8" t="s">
        <v>313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Y108" s="8" t="s">
        <v>311</v>
      </c>
      <c r="Z108" s="8" t="s">
        <v>312</v>
      </c>
      <c r="AA108" s="8" t="s">
        <v>313</v>
      </c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ht="38.25">
      <c r="A109" s="8" t="s">
        <v>314</v>
      </c>
      <c r="B109" s="8" t="s">
        <v>315</v>
      </c>
      <c r="C109" s="8" t="s">
        <v>316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Y109" s="8" t="s">
        <v>314</v>
      </c>
      <c r="Z109" s="8" t="s">
        <v>315</v>
      </c>
      <c r="AA109" s="8" t="s">
        <v>316</v>
      </c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ht="63.75">
      <c r="A110" s="8" t="s">
        <v>317</v>
      </c>
      <c r="B110" s="8" t="s">
        <v>318</v>
      </c>
      <c r="C110" s="8" t="s">
        <v>319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Y110" s="8" t="s">
        <v>317</v>
      </c>
      <c r="Z110" s="8" t="s">
        <v>318</v>
      </c>
      <c r="AA110" s="8" t="s">
        <v>319</v>
      </c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ht="25.5">
      <c r="A111" s="8" t="s">
        <v>320</v>
      </c>
      <c r="B111" s="8" t="s">
        <v>321</v>
      </c>
      <c r="C111" s="8" t="s">
        <v>322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Y111" s="8" t="s">
        <v>320</v>
      </c>
      <c r="Z111" s="8" t="s">
        <v>321</v>
      </c>
      <c r="AA111" s="8" t="s">
        <v>322</v>
      </c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ht="25.5">
      <c r="A112" s="8" t="s">
        <v>323</v>
      </c>
      <c r="B112" s="8" t="s">
        <v>324</v>
      </c>
      <c r="C112" s="8" t="s">
        <v>325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Y112" s="8" t="s">
        <v>323</v>
      </c>
      <c r="Z112" s="8" t="s">
        <v>324</v>
      </c>
      <c r="AA112" s="8" t="s">
        <v>325</v>
      </c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ht="25.5">
      <c r="A113" s="8" t="s">
        <v>326</v>
      </c>
      <c r="B113" s="8" t="s">
        <v>327</v>
      </c>
      <c r="C113" s="8" t="s">
        <v>328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Y113" s="8" t="s">
        <v>326</v>
      </c>
      <c r="Z113" s="8" t="s">
        <v>327</v>
      </c>
      <c r="AA113" s="8" t="s">
        <v>328</v>
      </c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ht="38.25">
      <c r="A114" s="8" t="s">
        <v>329</v>
      </c>
      <c r="B114" s="8" t="s">
        <v>330</v>
      </c>
      <c r="C114" s="8" t="s">
        <v>331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Y114" s="8" t="s">
        <v>329</v>
      </c>
      <c r="Z114" s="8" t="s">
        <v>330</v>
      </c>
      <c r="AA114" s="8" t="s">
        <v>331</v>
      </c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ht="25.5">
      <c r="A115" s="8" t="s">
        <v>332</v>
      </c>
      <c r="B115" s="8" t="s">
        <v>333</v>
      </c>
      <c r="C115" s="8" t="s">
        <v>334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Y115" s="8" t="s">
        <v>332</v>
      </c>
      <c r="Z115" s="8" t="s">
        <v>333</v>
      </c>
      <c r="AA115" s="8" t="s">
        <v>334</v>
      </c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ht="25.5">
      <c r="A116" s="8" t="s">
        <v>335</v>
      </c>
      <c r="B116" s="8" t="s">
        <v>336</v>
      </c>
      <c r="C116" s="8" t="s">
        <v>337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Y116" s="8" t="s">
        <v>335</v>
      </c>
      <c r="Z116" s="8" t="s">
        <v>336</v>
      </c>
      <c r="AA116" s="8" t="s">
        <v>337</v>
      </c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ht="25.5">
      <c r="A117" s="8" t="s">
        <v>338</v>
      </c>
      <c r="B117" s="8" t="s">
        <v>339</v>
      </c>
      <c r="C117" s="8" t="s">
        <v>340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Y117" s="8" t="s">
        <v>338</v>
      </c>
      <c r="Z117" s="8" t="s">
        <v>339</v>
      </c>
      <c r="AA117" s="8" t="s">
        <v>340</v>
      </c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ht="25.5">
      <c r="A118" s="8" t="s">
        <v>341</v>
      </c>
      <c r="B118" s="8" t="s">
        <v>342</v>
      </c>
      <c r="C118" s="8" t="s">
        <v>343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Y118" s="8" t="s">
        <v>341</v>
      </c>
      <c r="Z118" s="8" t="s">
        <v>342</v>
      </c>
      <c r="AA118" s="8" t="s">
        <v>343</v>
      </c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ht="25.5">
      <c r="A119" s="8" t="s">
        <v>344</v>
      </c>
      <c r="B119" s="8" t="s">
        <v>345</v>
      </c>
      <c r="C119" s="8" t="s">
        <v>346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Y119" s="8" t="s">
        <v>344</v>
      </c>
      <c r="Z119" s="8" t="s">
        <v>345</v>
      </c>
      <c r="AA119" s="8" t="s">
        <v>346</v>
      </c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ht="25.5">
      <c r="A120" s="8" t="s">
        <v>347</v>
      </c>
      <c r="B120" s="8" t="s">
        <v>348</v>
      </c>
      <c r="C120" s="8" t="s">
        <v>349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Y120" s="8" t="s">
        <v>347</v>
      </c>
      <c r="Z120" s="8" t="s">
        <v>348</v>
      </c>
      <c r="AA120" s="8" t="s">
        <v>349</v>
      </c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ht="25.5">
      <c r="A121" s="8" t="s">
        <v>350</v>
      </c>
      <c r="B121" s="8" t="s">
        <v>351</v>
      </c>
      <c r="C121" s="8" t="s">
        <v>352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Y121" s="8" t="s">
        <v>350</v>
      </c>
      <c r="Z121" s="8" t="s">
        <v>351</v>
      </c>
      <c r="AA121" s="8" t="s">
        <v>352</v>
      </c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ht="25.5">
      <c r="A122" s="8" t="s">
        <v>353</v>
      </c>
      <c r="B122" s="8" t="s">
        <v>354</v>
      </c>
      <c r="C122" s="8" t="s">
        <v>355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Y122" s="8" t="s">
        <v>353</v>
      </c>
      <c r="Z122" s="8" t="s">
        <v>354</v>
      </c>
      <c r="AA122" s="8" t="s">
        <v>355</v>
      </c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ht="25.5">
      <c r="A123" s="8" t="s">
        <v>356</v>
      </c>
      <c r="B123" s="8" t="s">
        <v>357</v>
      </c>
      <c r="C123" s="8" t="s">
        <v>358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Y123" s="8" t="s">
        <v>356</v>
      </c>
      <c r="Z123" s="8" t="s">
        <v>357</v>
      </c>
      <c r="AA123" s="8" t="s">
        <v>358</v>
      </c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ht="25.5">
      <c r="A124" s="8" t="s">
        <v>359</v>
      </c>
      <c r="B124" s="8" t="s">
        <v>360</v>
      </c>
      <c r="C124" s="8" t="s">
        <v>361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Y124" s="8" t="s">
        <v>359</v>
      </c>
      <c r="Z124" s="8" t="s">
        <v>360</v>
      </c>
      <c r="AA124" s="8" t="s">
        <v>361</v>
      </c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ht="25.5">
      <c r="A125" s="8" t="s">
        <v>362</v>
      </c>
      <c r="B125" s="8" t="s">
        <v>363</v>
      </c>
      <c r="C125" s="8" t="s">
        <v>364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Y125" s="8" t="s">
        <v>362</v>
      </c>
      <c r="Z125" s="8" t="s">
        <v>363</v>
      </c>
      <c r="AA125" s="8" t="s">
        <v>364</v>
      </c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ht="51">
      <c r="A126" s="8" t="s">
        <v>365</v>
      </c>
      <c r="B126" s="8" t="s">
        <v>366</v>
      </c>
      <c r="C126" s="8" t="s">
        <v>367</v>
      </c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Y126" s="8" t="s">
        <v>365</v>
      </c>
      <c r="Z126" s="8" t="s">
        <v>366</v>
      </c>
      <c r="AA126" s="8" t="s">
        <v>367</v>
      </c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ht="51">
      <c r="A127" s="8" t="s">
        <v>368</v>
      </c>
      <c r="B127" s="8" t="s">
        <v>369</v>
      </c>
      <c r="C127" s="8" t="s">
        <v>370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Y127" s="8" t="s">
        <v>368</v>
      </c>
      <c r="Z127" s="8" t="s">
        <v>369</v>
      </c>
      <c r="AA127" s="8" t="s">
        <v>370</v>
      </c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  <row r="128" spans="1:45" ht="51">
      <c r="A128" s="8" t="s">
        <v>371</v>
      </c>
      <c r="B128" s="8" t="s">
        <v>372</v>
      </c>
      <c r="C128" s="8" t="s">
        <v>373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Y128" s="8" t="s">
        <v>371</v>
      </c>
      <c r="Z128" s="8" t="s">
        <v>372</v>
      </c>
      <c r="AA128" s="8" t="s">
        <v>373</v>
      </c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</row>
    <row r="129" spans="1:45">
      <c r="A129" s="8" t="s">
        <v>374</v>
      </c>
      <c r="B129" s="8" t="s">
        <v>375</v>
      </c>
      <c r="C129" s="8" t="s">
        <v>376</v>
      </c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Y129" s="8" t="s">
        <v>374</v>
      </c>
      <c r="Z129" s="8" t="s">
        <v>375</v>
      </c>
      <c r="AA129" s="8" t="s">
        <v>376</v>
      </c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</row>
    <row r="130" spans="1:45" ht="25.5">
      <c r="A130" s="8" t="s">
        <v>377</v>
      </c>
      <c r="B130" s="8" t="s">
        <v>378</v>
      </c>
      <c r="C130" s="8" t="s">
        <v>379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Y130" s="8" t="s">
        <v>377</v>
      </c>
      <c r="Z130" s="8" t="s">
        <v>378</v>
      </c>
      <c r="AA130" s="8" t="s">
        <v>379</v>
      </c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</row>
    <row r="131" spans="1:45" ht="25.5">
      <c r="A131" s="8" t="s">
        <v>380</v>
      </c>
      <c r="B131" s="8" t="s">
        <v>381</v>
      </c>
      <c r="C131" s="8" t="s">
        <v>382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Y131" s="8" t="s">
        <v>380</v>
      </c>
      <c r="Z131" s="8" t="s">
        <v>381</v>
      </c>
      <c r="AA131" s="8" t="s">
        <v>382</v>
      </c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</row>
    <row r="132" spans="1:45" ht="25.5">
      <c r="A132" s="8" t="s">
        <v>383</v>
      </c>
      <c r="B132" s="8" t="s">
        <v>384</v>
      </c>
      <c r="C132" s="8" t="s">
        <v>385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Y132" s="8" t="s">
        <v>383</v>
      </c>
      <c r="Z132" s="8" t="s">
        <v>384</v>
      </c>
      <c r="AA132" s="8" t="s">
        <v>385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</row>
    <row r="133" spans="1:45" ht="25.5">
      <c r="A133" s="8" t="s">
        <v>386</v>
      </c>
      <c r="B133" s="8" t="s">
        <v>387</v>
      </c>
      <c r="C133" s="8" t="s">
        <v>388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Y133" s="8" t="s">
        <v>386</v>
      </c>
      <c r="Z133" s="8" t="s">
        <v>387</v>
      </c>
      <c r="AA133" s="8" t="s">
        <v>388</v>
      </c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</row>
    <row r="134" spans="1:45" ht="25.5">
      <c r="A134" s="8" t="s">
        <v>389</v>
      </c>
      <c r="B134" s="8" t="s">
        <v>390</v>
      </c>
      <c r="C134" s="8" t="s">
        <v>391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Y134" s="8" t="s">
        <v>389</v>
      </c>
      <c r="Z134" s="8" t="s">
        <v>390</v>
      </c>
      <c r="AA134" s="8" t="s">
        <v>391</v>
      </c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</row>
    <row r="135" spans="1:45" ht="25.5">
      <c r="A135" s="8" t="s">
        <v>392</v>
      </c>
      <c r="B135" s="8" t="s">
        <v>393</v>
      </c>
      <c r="C135" s="8" t="s">
        <v>394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Y135" s="8" t="s">
        <v>392</v>
      </c>
      <c r="Z135" s="8" t="s">
        <v>393</v>
      </c>
      <c r="AA135" s="8" t="s">
        <v>394</v>
      </c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</row>
    <row r="136" spans="1:45" ht="25.5">
      <c r="A136" s="8" t="s">
        <v>395</v>
      </c>
      <c r="B136" s="8" t="s">
        <v>396</v>
      </c>
      <c r="C136" s="8" t="s">
        <v>397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Y136" s="8" t="s">
        <v>395</v>
      </c>
      <c r="Z136" s="8" t="s">
        <v>396</v>
      </c>
      <c r="AA136" s="8" t="s">
        <v>397</v>
      </c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</row>
    <row r="137" spans="1:45" ht="25.5">
      <c r="A137" s="8" t="s">
        <v>398</v>
      </c>
      <c r="B137" s="8" t="s">
        <v>399</v>
      </c>
      <c r="C137" s="8" t="s">
        <v>400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Y137" s="8" t="s">
        <v>398</v>
      </c>
      <c r="Z137" s="8" t="s">
        <v>399</v>
      </c>
      <c r="AA137" s="8" t="s">
        <v>400</v>
      </c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</row>
    <row r="138" spans="1:45">
      <c r="A138" s="8" t="s">
        <v>401</v>
      </c>
      <c r="B138" s="8" t="s">
        <v>402</v>
      </c>
      <c r="C138" s="8" t="s">
        <v>403</v>
      </c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Y138" s="8" t="s">
        <v>401</v>
      </c>
      <c r="Z138" s="8" t="s">
        <v>402</v>
      </c>
      <c r="AA138" s="8" t="s">
        <v>403</v>
      </c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</row>
    <row r="139" spans="1:45" ht="25.5">
      <c r="A139" s="8" t="s">
        <v>404</v>
      </c>
      <c r="B139" s="8" t="s">
        <v>405</v>
      </c>
      <c r="C139" s="8" t="s">
        <v>406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Y139" s="8" t="s">
        <v>404</v>
      </c>
      <c r="Z139" s="8" t="s">
        <v>405</v>
      </c>
      <c r="AA139" s="8" t="s">
        <v>406</v>
      </c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</row>
    <row r="140" spans="1:45" ht="25.5">
      <c r="A140" s="8" t="s">
        <v>407</v>
      </c>
      <c r="B140" s="8" t="s">
        <v>408</v>
      </c>
      <c r="C140" s="8" t="s">
        <v>409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Y140" s="8" t="s">
        <v>407</v>
      </c>
      <c r="Z140" s="8" t="s">
        <v>408</v>
      </c>
      <c r="AA140" s="8" t="s">
        <v>409</v>
      </c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</row>
    <row r="141" spans="1:45" ht="25.5">
      <c r="A141" s="8" t="s">
        <v>410</v>
      </c>
      <c r="B141" s="8" t="s">
        <v>411</v>
      </c>
      <c r="C141" s="8" t="s">
        <v>412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Y141" s="8" t="s">
        <v>410</v>
      </c>
      <c r="Z141" s="8" t="s">
        <v>411</v>
      </c>
      <c r="AA141" s="8" t="s">
        <v>412</v>
      </c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</row>
    <row r="142" spans="1:45" ht="25.5">
      <c r="A142" s="8" t="s">
        <v>413</v>
      </c>
      <c r="B142" s="8" t="s">
        <v>414</v>
      </c>
      <c r="C142" s="8" t="s">
        <v>415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Y142" s="8" t="s">
        <v>413</v>
      </c>
      <c r="Z142" s="8" t="s">
        <v>414</v>
      </c>
      <c r="AA142" s="8" t="s">
        <v>415</v>
      </c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</row>
    <row r="143" spans="1:45" ht="25.5">
      <c r="A143" s="8" t="s">
        <v>416</v>
      </c>
      <c r="B143" s="8" t="s">
        <v>417</v>
      </c>
      <c r="C143" s="8" t="s">
        <v>418</v>
      </c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Y143" s="8" t="s">
        <v>416</v>
      </c>
      <c r="Z143" s="8" t="s">
        <v>417</v>
      </c>
      <c r="AA143" s="8" t="s">
        <v>418</v>
      </c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</row>
    <row r="144" spans="1:45" ht="25.5">
      <c r="A144" s="8" t="s">
        <v>419</v>
      </c>
      <c r="B144" s="8" t="s">
        <v>420</v>
      </c>
      <c r="C144" s="8" t="s">
        <v>421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Y144" s="8" t="s">
        <v>419</v>
      </c>
      <c r="Z144" s="8" t="s">
        <v>420</v>
      </c>
      <c r="AA144" s="8" t="s">
        <v>421</v>
      </c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</row>
    <row r="145" spans="1:45" ht="25.5">
      <c r="A145" s="8" t="s">
        <v>422</v>
      </c>
      <c r="B145" s="8" t="s">
        <v>423</v>
      </c>
      <c r="C145" s="8" t="s">
        <v>424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Y145" s="8" t="s">
        <v>422</v>
      </c>
      <c r="Z145" s="8" t="s">
        <v>423</v>
      </c>
      <c r="AA145" s="8" t="s">
        <v>424</v>
      </c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</row>
    <row r="146" spans="1:45" ht="25.5">
      <c r="A146" s="8" t="s">
        <v>425</v>
      </c>
      <c r="B146" s="8" t="s">
        <v>426</v>
      </c>
      <c r="C146" s="8" t="s">
        <v>427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Y146" s="8" t="s">
        <v>425</v>
      </c>
      <c r="Z146" s="8" t="s">
        <v>426</v>
      </c>
      <c r="AA146" s="8" t="s">
        <v>427</v>
      </c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</row>
    <row r="147" spans="1:45" ht="25.5">
      <c r="A147" s="8" t="s">
        <v>428</v>
      </c>
      <c r="B147" s="8" t="s">
        <v>429</v>
      </c>
      <c r="C147" s="8" t="s">
        <v>430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Y147" s="8" t="s">
        <v>428</v>
      </c>
      <c r="Z147" s="8" t="s">
        <v>429</v>
      </c>
      <c r="AA147" s="8" t="s">
        <v>430</v>
      </c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</row>
    <row r="148" spans="1:45">
      <c r="A148" s="8" t="s">
        <v>431</v>
      </c>
      <c r="B148" s="8" t="s">
        <v>432</v>
      </c>
      <c r="C148" s="8" t="s">
        <v>433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Y148" s="8" t="s">
        <v>431</v>
      </c>
      <c r="Z148" s="8" t="s">
        <v>432</v>
      </c>
      <c r="AA148" s="8" t="s">
        <v>433</v>
      </c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</row>
    <row r="149" spans="1:45" ht="25.5">
      <c r="A149" s="8" t="s">
        <v>434</v>
      </c>
      <c r="B149" s="8" t="s">
        <v>435</v>
      </c>
      <c r="C149" s="8" t="s">
        <v>436</v>
      </c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Y149" s="8" t="s">
        <v>434</v>
      </c>
      <c r="Z149" s="8" t="s">
        <v>435</v>
      </c>
      <c r="AA149" s="8" t="s">
        <v>436</v>
      </c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</row>
    <row r="150" spans="1:45" ht="38.25">
      <c r="A150" s="8" t="s">
        <v>437</v>
      </c>
      <c r="B150" s="8" t="s">
        <v>438</v>
      </c>
      <c r="C150" s="8" t="s">
        <v>439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Y150" s="8" t="s">
        <v>437</v>
      </c>
      <c r="Z150" s="8" t="s">
        <v>438</v>
      </c>
      <c r="AA150" s="8" t="s">
        <v>439</v>
      </c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</row>
    <row r="151" spans="1:45" ht="25.5">
      <c r="A151" s="8" t="s">
        <v>440</v>
      </c>
      <c r="B151" s="8" t="s">
        <v>441</v>
      </c>
      <c r="C151" s="8" t="s">
        <v>442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Y151" s="8" t="s">
        <v>440</v>
      </c>
      <c r="Z151" s="8" t="s">
        <v>441</v>
      </c>
      <c r="AA151" s="8" t="s">
        <v>442</v>
      </c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</row>
    <row r="152" spans="1:45" ht="25.5">
      <c r="A152" s="8" t="s">
        <v>443</v>
      </c>
      <c r="B152" s="8" t="s">
        <v>444</v>
      </c>
      <c r="C152" s="8" t="s">
        <v>445</v>
      </c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Y152" s="8" t="s">
        <v>443</v>
      </c>
      <c r="Z152" s="8" t="s">
        <v>444</v>
      </c>
      <c r="AA152" s="8" t="s">
        <v>445</v>
      </c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</row>
    <row r="153" spans="1:45" ht="51">
      <c r="A153" s="8" t="s">
        <v>446</v>
      </c>
      <c r="B153" s="8" t="s">
        <v>447</v>
      </c>
      <c r="C153" s="8" t="s">
        <v>448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Y153" s="8" t="s">
        <v>446</v>
      </c>
      <c r="Z153" s="8" t="s">
        <v>447</v>
      </c>
      <c r="AA153" s="8" t="s">
        <v>448</v>
      </c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</row>
    <row r="154" spans="1:45" ht="25.5">
      <c r="A154" s="8" t="s">
        <v>449</v>
      </c>
      <c r="B154" s="8" t="s">
        <v>450</v>
      </c>
      <c r="C154" s="8" t="s">
        <v>451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Y154" s="8" t="s">
        <v>449</v>
      </c>
      <c r="Z154" s="8" t="s">
        <v>450</v>
      </c>
      <c r="AA154" s="8" t="s">
        <v>451</v>
      </c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</row>
    <row r="155" spans="1:45" ht="25.5">
      <c r="A155" s="8" t="s">
        <v>452</v>
      </c>
      <c r="B155" s="8" t="s">
        <v>453</v>
      </c>
      <c r="C155" s="8" t="s">
        <v>454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Y155" s="8" t="s">
        <v>452</v>
      </c>
      <c r="Z155" s="8" t="s">
        <v>453</v>
      </c>
      <c r="AA155" s="8" t="s">
        <v>454</v>
      </c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</row>
    <row r="156" spans="1:45" ht="38.25">
      <c r="A156" s="8" t="s">
        <v>455</v>
      </c>
      <c r="B156" s="8" t="s">
        <v>456</v>
      </c>
      <c r="C156" s="8" t="s">
        <v>457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Y156" s="8" t="s">
        <v>455</v>
      </c>
      <c r="Z156" s="8" t="s">
        <v>456</v>
      </c>
      <c r="AA156" s="8" t="s">
        <v>457</v>
      </c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</row>
    <row r="157" spans="1:45" ht="25.5">
      <c r="A157" s="8" t="s">
        <v>458</v>
      </c>
      <c r="B157" s="8" t="s">
        <v>459</v>
      </c>
      <c r="C157" s="8" t="s">
        <v>460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Y157" s="8" t="s">
        <v>458</v>
      </c>
      <c r="Z157" s="8" t="s">
        <v>459</v>
      </c>
      <c r="AA157" s="8" t="s">
        <v>460</v>
      </c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</row>
    <row r="158" spans="1:45" ht="25.5">
      <c r="A158" s="8" t="s">
        <v>461</v>
      </c>
      <c r="B158" s="8" t="s">
        <v>462</v>
      </c>
      <c r="C158" s="8" t="s">
        <v>463</v>
      </c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Y158" s="8" t="s">
        <v>461</v>
      </c>
      <c r="Z158" s="8" t="s">
        <v>462</v>
      </c>
      <c r="AA158" s="8" t="s">
        <v>463</v>
      </c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</row>
    <row r="159" spans="1:45" ht="25.5">
      <c r="A159" s="8" t="s">
        <v>464</v>
      </c>
      <c r="B159" s="8" t="s">
        <v>465</v>
      </c>
      <c r="C159" s="8" t="s">
        <v>466</v>
      </c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Y159" s="8" t="s">
        <v>464</v>
      </c>
      <c r="Z159" s="8" t="s">
        <v>465</v>
      </c>
      <c r="AA159" s="8" t="s">
        <v>466</v>
      </c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</row>
    <row r="160" spans="1:45" ht="25.5">
      <c r="A160" s="8" t="s">
        <v>467</v>
      </c>
      <c r="B160" s="8" t="s">
        <v>468</v>
      </c>
      <c r="C160" s="8" t="s">
        <v>469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Y160" s="8" t="s">
        <v>467</v>
      </c>
      <c r="Z160" s="8" t="s">
        <v>468</v>
      </c>
      <c r="AA160" s="8" t="s">
        <v>469</v>
      </c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</row>
    <row r="161" spans="1:45">
      <c r="A161" s="8" t="s">
        <v>470</v>
      </c>
      <c r="B161" s="8" t="s">
        <v>471</v>
      </c>
      <c r="C161" s="8" t="s">
        <v>472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Y161" s="8" t="s">
        <v>470</v>
      </c>
      <c r="Z161" s="8" t="s">
        <v>471</v>
      </c>
      <c r="AA161" s="8" t="s">
        <v>472</v>
      </c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</row>
    <row r="162" spans="1:45" ht="38.25">
      <c r="A162" s="8" t="s">
        <v>473</v>
      </c>
      <c r="B162" s="8" t="s">
        <v>474</v>
      </c>
      <c r="C162" s="8" t="s">
        <v>475</v>
      </c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Y162" s="8" t="s">
        <v>473</v>
      </c>
      <c r="Z162" s="8" t="s">
        <v>474</v>
      </c>
      <c r="AA162" s="8" t="s">
        <v>475</v>
      </c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</row>
    <row r="163" spans="1:45" ht="25.5">
      <c r="A163" s="8" t="s">
        <v>476</v>
      </c>
      <c r="B163" s="8" t="s">
        <v>477</v>
      </c>
      <c r="C163" s="8" t="s">
        <v>478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Y163" s="8" t="s">
        <v>476</v>
      </c>
      <c r="Z163" s="8" t="s">
        <v>477</v>
      </c>
      <c r="AA163" s="8" t="s">
        <v>478</v>
      </c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</row>
    <row r="164" spans="1:45" ht="25.5">
      <c r="A164" s="8" t="s">
        <v>479</v>
      </c>
      <c r="B164" s="8" t="s">
        <v>480</v>
      </c>
      <c r="C164" s="8" t="s">
        <v>481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Y164" s="8" t="s">
        <v>479</v>
      </c>
      <c r="Z164" s="8" t="s">
        <v>480</v>
      </c>
      <c r="AA164" s="8" t="s">
        <v>481</v>
      </c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</row>
    <row r="165" spans="1:45">
      <c r="A165" s="8" t="s">
        <v>482</v>
      </c>
      <c r="B165" s="8" t="s">
        <v>483</v>
      </c>
      <c r="C165" s="8" t="s">
        <v>484</v>
      </c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Y165" s="8" t="s">
        <v>482</v>
      </c>
      <c r="Z165" s="8" t="s">
        <v>483</v>
      </c>
      <c r="AA165" s="8" t="s">
        <v>484</v>
      </c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</row>
    <row r="166" spans="1:45">
      <c r="A166" s="8" t="s">
        <v>485</v>
      </c>
      <c r="B166" s="8" t="s">
        <v>486</v>
      </c>
      <c r="C166" s="8" t="s">
        <v>487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Y166" s="8" t="s">
        <v>485</v>
      </c>
      <c r="Z166" s="8" t="s">
        <v>486</v>
      </c>
      <c r="AA166" s="8" t="s">
        <v>487</v>
      </c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</row>
    <row r="167" spans="1:45" ht="25.5">
      <c r="A167" s="8" t="s">
        <v>488</v>
      </c>
      <c r="B167" s="8" t="s">
        <v>489</v>
      </c>
      <c r="C167" s="8" t="s">
        <v>490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Y167" s="8" t="s">
        <v>488</v>
      </c>
      <c r="Z167" s="8" t="s">
        <v>489</v>
      </c>
      <c r="AA167" s="8" t="s">
        <v>490</v>
      </c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</row>
    <row r="168" spans="1:45">
      <c r="A168" s="8" t="s">
        <v>491</v>
      </c>
      <c r="B168" s="8" t="s">
        <v>492</v>
      </c>
      <c r="C168" s="8" t="s">
        <v>493</v>
      </c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Y168" s="8" t="s">
        <v>491</v>
      </c>
      <c r="Z168" s="8" t="s">
        <v>492</v>
      </c>
      <c r="AA168" s="8" t="s">
        <v>493</v>
      </c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</row>
    <row r="169" spans="1:45" ht="38.25">
      <c r="A169" s="8" t="s">
        <v>494</v>
      </c>
      <c r="B169" s="8" t="s">
        <v>495</v>
      </c>
      <c r="C169" s="8" t="s">
        <v>496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Y169" s="8" t="s">
        <v>494</v>
      </c>
      <c r="Z169" s="8" t="s">
        <v>495</v>
      </c>
      <c r="AA169" s="8" t="s">
        <v>496</v>
      </c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</row>
    <row r="170" spans="1:45" ht="25.5">
      <c r="A170" s="8" t="s">
        <v>497</v>
      </c>
      <c r="B170" s="8" t="s">
        <v>498</v>
      </c>
      <c r="C170" s="8" t="s">
        <v>499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Y170" s="8" t="s">
        <v>497</v>
      </c>
      <c r="Z170" s="8" t="s">
        <v>498</v>
      </c>
      <c r="AA170" s="8" t="s">
        <v>499</v>
      </c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</row>
    <row r="171" spans="1:45" ht="25.5">
      <c r="A171" s="8" t="s">
        <v>500</v>
      </c>
      <c r="B171" s="8" t="s">
        <v>501</v>
      </c>
      <c r="C171" s="8" t="s">
        <v>502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Y171" s="8" t="s">
        <v>500</v>
      </c>
      <c r="Z171" s="8" t="s">
        <v>501</v>
      </c>
      <c r="AA171" s="8" t="s">
        <v>502</v>
      </c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</row>
    <row r="172" spans="1:45">
      <c r="A172" s="8" t="s">
        <v>503</v>
      </c>
      <c r="B172" s="8" t="s">
        <v>504</v>
      </c>
      <c r="C172" s="8" t="s">
        <v>505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Y172" s="8" t="s">
        <v>503</v>
      </c>
      <c r="Z172" s="8" t="s">
        <v>504</v>
      </c>
      <c r="AA172" s="8" t="s">
        <v>505</v>
      </c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</row>
    <row r="173" spans="1:45" ht="25.5">
      <c r="A173" s="8" t="s">
        <v>506</v>
      </c>
      <c r="B173" s="8" t="s">
        <v>507</v>
      </c>
      <c r="C173" s="8" t="s">
        <v>508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Y173" s="8" t="s">
        <v>506</v>
      </c>
      <c r="Z173" s="8" t="s">
        <v>507</v>
      </c>
      <c r="AA173" s="8" t="s">
        <v>508</v>
      </c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</row>
    <row r="174" spans="1:45" ht="25.5">
      <c r="A174" s="8" t="s">
        <v>509</v>
      </c>
      <c r="B174" s="8" t="s">
        <v>510</v>
      </c>
      <c r="C174" s="8" t="s">
        <v>511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Y174" s="8" t="s">
        <v>509</v>
      </c>
      <c r="Z174" s="8" t="s">
        <v>510</v>
      </c>
      <c r="AA174" s="8" t="s">
        <v>511</v>
      </c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</row>
    <row r="175" spans="1:45" ht="25.5">
      <c r="A175" s="8" t="s">
        <v>512</v>
      </c>
      <c r="B175" s="8" t="s">
        <v>513</v>
      </c>
      <c r="C175" s="8" t="s">
        <v>514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Y175" s="8" t="s">
        <v>512</v>
      </c>
      <c r="Z175" s="8" t="s">
        <v>513</v>
      </c>
      <c r="AA175" s="8" t="s">
        <v>514</v>
      </c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</row>
    <row r="176" spans="1:45" ht="25.5">
      <c r="A176" s="8" t="s">
        <v>515</v>
      </c>
      <c r="B176" s="8" t="s">
        <v>516</v>
      </c>
      <c r="C176" s="8" t="s">
        <v>517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Y176" s="8" t="s">
        <v>515</v>
      </c>
      <c r="Z176" s="8" t="s">
        <v>516</v>
      </c>
      <c r="AA176" s="8" t="s">
        <v>517</v>
      </c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</row>
    <row r="177" spans="1:45">
      <c r="A177" s="8" t="s">
        <v>518</v>
      </c>
      <c r="B177" s="8" t="s">
        <v>519</v>
      </c>
      <c r="C177" s="8" t="s">
        <v>520</v>
      </c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Y177" s="8" t="s">
        <v>518</v>
      </c>
      <c r="Z177" s="8" t="s">
        <v>519</v>
      </c>
      <c r="AA177" s="8" t="s">
        <v>520</v>
      </c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</row>
    <row r="178" spans="1:45" ht="25.5">
      <c r="A178" s="8" t="s">
        <v>521</v>
      </c>
      <c r="B178" s="8" t="s">
        <v>522</v>
      </c>
      <c r="C178" s="8" t="s">
        <v>523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Y178" s="8" t="s">
        <v>521</v>
      </c>
      <c r="Z178" s="8" t="s">
        <v>522</v>
      </c>
      <c r="AA178" s="8" t="s">
        <v>523</v>
      </c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</row>
    <row r="179" spans="1:45" ht="25.5">
      <c r="A179" s="8" t="s">
        <v>524</v>
      </c>
      <c r="B179" s="8" t="s">
        <v>525</v>
      </c>
      <c r="C179" s="8" t="s">
        <v>526</v>
      </c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Y179" s="8" t="s">
        <v>524</v>
      </c>
      <c r="Z179" s="8" t="s">
        <v>525</v>
      </c>
      <c r="AA179" s="8" t="s">
        <v>526</v>
      </c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</row>
    <row r="180" spans="1:45" ht="25.5">
      <c r="A180" s="8" t="s">
        <v>527</v>
      </c>
      <c r="B180" s="8" t="s">
        <v>528</v>
      </c>
      <c r="C180" s="8" t="s">
        <v>529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Y180" s="8" t="s">
        <v>527</v>
      </c>
      <c r="Z180" s="8" t="s">
        <v>528</v>
      </c>
      <c r="AA180" s="8" t="s">
        <v>529</v>
      </c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</row>
    <row r="181" spans="1:45" ht="25.5">
      <c r="A181" s="8" t="s">
        <v>530</v>
      </c>
      <c r="B181" s="8" t="s">
        <v>531</v>
      </c>
      <c r="C181" s="8" t="s">
        <v>532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Y181" s="8" t="s">
        <v>530</v>
      </c>
      <c r="Z181" s="8" t="s">
        <v>531</v>
      </c>
      <c r="AA181" s="8" t="s">
        <v>532</v>
      </c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</row>
    <row r="182" spans="1:45" ht="25.5">
      <c r="A182" s="8" t="s">
        <v>533</v>
      </c>
      <c r="B182" s="8" t="s">
        <v>534</v>
      </c>
      <c r="C182" s="8" t="s">
        <v>535</v>
      </c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Y182" s="8" t="s">
        <v>533</v>
      </c>
      <c r="Z182" s="8" t="s">
        <v>534</v>
      </c>
      <c r="AA182" s="8" t="s">
        <v>535</v>
      </c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</row>
    <row r="183" spans="1:45" ht="38.25">
      <c r="A183" s="8" t="s">
        <v>536</v>
      </c>
      <c r="B183" s="8" t="s">
        <v>537</v>
      </c>
      <c r="C183" s="8" t="s">
        <v>538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Y183" s="8" t="s">
        <v>536</v>
      </c>
      <c r="Z183" s="8" t="s">
        <v>537</v>
      </c>
      <c r="AA183" s="8" t="s">
        <v>538</v>
      </c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</row>
    <row r="184" spans="1:45" ht="25.5">
      <c r="A184" s="8" t="s">
        <v>539</v>
      </c>
      <c r="B184" s="8" t="s">
        <v>540</v>
      </c>
      <c r="C184" s="8" t="s">
        <v>541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Y184" s="8" t="s">
        <v>539</v>
      </c>
      <c r="Z184" s="8" t="s">
        <v>540</v>
      </c>
      <c r="AA184" s="8" t="s">
        <v>541</v>
      </c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</row>
    <row r="185" spans="1:45" ht="25.5">
      <c r="A185" s="8" t="s">
        <v>542</v>
      </c>
      <c r="B185" s="8" t="s">
        <v>543</v>
      </c>
      <c r="C185" s="8" t="s">
        <v>544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Y185" s="8" t="s">
        <v>542</v>
      </c>
      <c r="Z185" s="8" t="s">
        <v>543</v>
      </c>
      <c r="AA185" s="8" t="s">
        <v>544</v>
      </c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</row>
    <row r="186" spans="1:45" ht="25.5">
      <c r="A186" s="8" t="s">
        <v>545</v>
      </c>
      <c r="B186" s="8" t="s">
        <v>546</v>
      </c>
      <c r="C186" s="8" t="s">
        <v>547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Y186" s="8" t="s">
        <v>545</v>
      </c>
      <c r="Z186" s="8" t="s">
        <v>546</v>
      </c>
      <c r="AA186" s="8" t="s">
        <v>547</v>
      </c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</row>
    <row r="187" spans="1:45" ht="25.5">
      <c r="A187" s="8" t="s">
        <v>548</v>
      </c>
      <c r="B187" s="8" t="s">
        <v>549</v>
      </c>
      <c r="C187" s="8" t="s">
        <v>550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Y187" s="8" t="s">
        <v>548</v>
      </c>
      <c r="Z187" s="8" t="s">
        <v>549</v>
      </c>
      <c r="AA187" s="8" t="s">
        <v>550</v>
      </c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</row>
    <row r="188" spans="1:45">
      <c r="A188" s="8" t="s">
        <v>551</v>
      </c>
      <c r="B188" s="8" t="s">
        <v>552</v>
      </c>
      <c r="C188" s="8" t="s">
        <v>553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Y188" s="8" t="s">
        <v>551</v>
      </c>
      <c r="Z188" s="8" t="s">
        <v>552</v>
      </c>
      <c r="AA188" s="8" t="s">
        <v>553</v>
      </c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</row>
    <row r="189" spans="1:45" ht="25.5">
      <c r="A189" s="8" t="s">
        <v>554</v>
      </c>
      <c r="B189" s="8" t="s">
        <v>555</v>
      </c>
      <c r="C189" s="8" t="s">
        <v>556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Y189" s="8" t="s">
        <v>554</v>
      </c>
      <c r="Z189" s="8" t="s">
        <v>1253</v>
      </c>
      <c r="AA189" s="8" t="s">
        <v>556</v>
      </c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</row>
    <row r="190" spans="1:45" ht="25.5">
      <c r="A190" s="8" t="s">
        <v>557</v>
      </c>
      <c r="B190" s="8" t="s">
        <v>558</v>
      </c>
      <c r="C190" s="8" t="s">
        <v>559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Y190" s="8" t="s">
        <v>557</v>
      </c>
      <c r="Z190" s="8" t="s">
        <v>1254</v>
      </c>
      <c r="AA190" s="8" t="s">
        <v>559</v>
      </c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</row>
    <row r="191" spans="1:45" ht="25.5">
      <c r="A191" s="8" t="s">
        <v>560</v>
      </c>
      <c r="B191" s="8" t="s">
        <v>561</v>
      </c>
      <c r="C191" s="8" t="s">
        <v>562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Y191" s="8" t="s">
        <v>560</v>
      </c>
      <c r="Z191" s="8" t="s">
        <v>555</v>
      </c>
      <c r="AA191" s="8" t="s">
        <v>562</v>
      </c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</row>
    <row r="192" spans="1:45" ht="25.5">
      <c r="A192" s="8" t="s">
        <v>563</v>
      </c>
      <c r="B192" s="8" t="s">
        <v>564</v>
      </c>
      <c r="C192" s="8" t="s">
        <v>565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Y192" s="8" t="s">
        <v>563</v>
      </c>
      <c r="Z192" s="8" t="s">
        <v>561</v>
      </c>
      <c r="AA192" s="8" t="s">
        <v>565</v>
      </c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</row>
    <row r="193" spans="1:45" ht="25.5">
      <c r="A193" s="8" t="s">
        <v>566</v>
      </c>
      <c r="B193" s="8" t="s">
        <v>567</v>
      </c>
      <c r="C193" s="8" t="s">
        <v>568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Y193" s="8" t="s">
        <v>566</v>
      </c>
      <c r="Z193" s="8" t="s">
        <v>1255</v>
      </c>
      <c r="AA193" s="8" t="s">
        <v>568</v>
      </c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</row>
    <row r="194" spans="1:45">
      <c r="A194" s="8" t="s">
        <v>569</v>
      </c>
      <c r="B194" s="8" t="s">
        <v>570</v>
      </c>
      <c r="C194" s="8" t="s">
        <v>571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Y194" s="8" t="s">
        <v>569</v>
      </c>
      <c r="Z194" s="8" t="s">
        <v>570</v>
      </c>
      <c r="AA194" s="8" t="s">
        <v>571</v>
      </c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</row>
    <row r="195" spans="1:45">
      <c r="A195" s="8" t="s">
        <v>572</v>
      </c>
      <c r="B195" s="8" t="s">
        <v>573</v>
      </c>
      <c r="C195" s="8" t="s">
        <v>574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Y195" s="8" t="s">
        <v>572</v>
      </c>
      <c r="Z195" s="8" t="s">
        <v>573</v>
      </c>
      <c r="AA195" s="8" t="s">
        <v>574</v>
      </c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</row>
    <row r="196" spans="1:45">
      <c r="A196" s="8" t="s">
        <v>575</v>
      </c>
      <c r="B196" s="8" t="s">
        <v>576</v>
      </c>
      <c r="C196" s="8" t="s">
        <v>577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Y196" s="8" t="s">
        <v>575</v>
      </c>
      <c r="Z196" s="8" t="s">
        <v>576</v>
      </c>
      <c r="AA196" s="8" t="s">
        <v>577</v>
      </c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</row>
    <row r="197" spans="1:45" ht="25.5">
      <c r="A197" s="8" t="s">
        <v>578</v>
      </c>
      <c r="B197" s="8" t="s">
        <v>579</v>
      </c>
      <c r="C197" s="8" t="s">
        <v>580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Y197" s="8" t="s">
        <v>578</v>
      </c>
      <c r="Z197" s="8" t="s">
        <v>579</v>
      </c>
      <c r="AA197" s="8" t="s">
        <v>580</v>
      </c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</row>
    <row r="198" spans="1:45">
      <c r="A198" s="8" t="s">
        <v>581</v>
      </c>
      <c r="B198" s="8" t="s">
        <v>582</v>
      </c>
      <c r="C198" s="8" t="s">
        <v>583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Y198" s="8" t="s">
        <v>581</v>
      </c>
      <c r="Z198" s="8" t="s">
        <v>582</v>
      </c>
      <c r="AA198" s="8" t="s">
        <v>583</v>
      </c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</row>
    <row r="199" spans="1:45">
      <c r="A199" s="8" t="s">
        <v>584</v>
      </c>
      <c r="B199" s="8" t="s">
        <v>585</v>
      </c>
      <c r="C199" s="8" t="s">
        <v>586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Y199" s="8" t="s">
        <v>584</v>
      </c>
      <c r="Z199" s="8" t="s">
        <v>585</v>
      </c>
      <c r="AA199" s="8" t="s">
        <v>586</v>
      </c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</row>
    <row r="200" spans="1:45" ht="25.5">
      <c r="A200" s="8" t="s">
        <v>587</v>
      </c>
      <c r="B200" s="8" t="s">
        <v>588</v>
      </c>
      <c r="C200" s="8" t="s">
        <v>589</v>
      </c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Y200" s="8" t="s">
        <v>587</v>
      </c>
      <c r="Z200" s="8" t="s">
        <v>588</v>
      </c>
      <c r="AA200" s="8" t="s">
        <v>589</v>
      </c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</row>
    <row r="201" spans="1:45">
      <c r="A201" s="8" t="s">
        <v>590</v>
      </c>
      <c r="B201" s="8" t="s">
        <v>591</v>
      </c>
      <c r="C201" s="8" t="s">
        <v>592</v>
      </c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Y201" s="8" t="s">
        <v>590</v>
      </c>
      <c r="Z201" s="8" t="s">
        <v>591</v>
      </c>
      <c r="AA201" s="8" t="s">
        <v>592</v>
      </c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</row>
    <row r="202" spans="1:45">
      <c r="A202" s="8" t="s">
        <v>593</v>
      </c>
      <c r="B202" s="8" t="s">
        <v>594</v>
      </c>
      <c r="C202" s="8" t="s">
        <v>595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Y202" s="8" t="s">
        <v>593</v>
      </c>
      <c r="Z202" s="8" t="s">
        <v>594</v>
      </c>
      <c r="AA202" s="8" t="s">
        <v>595</v>
      </c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</row>
    <row r="203" spans="1:45" ht="25.5">
      <c r="A203" s="8" t="s">
        <v>596</v>
      </c>
      <c r="B203" s="8" t="s">
        <v>597</v>
      </c>
      <c r="C203" s="8" t="s">
        <v>598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Y203" s="8" t="s">
        <v>596</v>
      </c>
      <c r="Z203" s="8" t="s">
        <v>597</v>
      </c>
      <c r="AA203" s="8" t="s">
        <v>598</v>
      </c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</row>
    <row r="204" spans="1:45" ht="25.5">
      <c r="A204" s="8" t="s">
        <v>599</v>
      </c>
      <c r="B204" s="8" t="s">
        <v>600</v>
      </c>
      <c r="C204" s="8" t="s">
        <v>601</v>
      </c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Y204" s="8" t="s">
        <v>599</v>
      </c>
      <c r="Z204" s="8" t="s">
        <v>600</v>
      </c>
      <c r="AA204" s="8" t="s">
        <v>601</v>
      </c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</row>
    <row r="205" spans="1:45" ht="25.5">
      <c r="A205" s="8" t="s">
        <v>602</v>
      </c>
      <c r="B205" s="8" t="s">
        <v>603</v>
      </c>
      <c r="C205" s="8" t="s">
        <v>604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Y205" s="8" t="s">
        <v>602</v>
      </c>
      <c r="Z205" s="8" t="s">
        <v>603</v>
      </c>
      <c r="AA205" s="8" t="s">
        <v>604</v>
      </c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</row>
    <row r="206" spans="1:45" ht="25.5">
      <c r="A206" s="8" t="s">
        <v>605</v>
      </c>
      <c r="B206" s="8" t="s">
        <v>606</v>
      </c>
      <c r="C206" s="8" t="s">
        <v>607</v>
      </c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Y206" s="8" t="s">
        <v>605</v>
      </c>
      <c r="Z206" s="8" t="s">
        <v>606</v>
      </c>
      <c r="AA206" s="8" t="s">
        <v>607</v>
      </c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</row>
    <row r="207" spans="1:45" ht="25.5">
      <c r="A207" s="8" t="s">
        <v>608</v>
      </c>
      <c r="B207" s="8" t="s">
        <v>609</v>
      </c>
      <c r="C207" s="8" t="s">
        <v>610</v>
      </c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Y207" s="8" t="s">
        <v>608</v>
      </c>
      <c r="Z207" s="8" t="s">
        <v>609</v>
      </c>
      <c r="AA207" s="8" t="s">
        <v>610</v>
      </c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</row>
    <row r="208" spans="1:45" ht="25.5">
      <c r="A208" s="8" t="s">
        <v>611</v>
      </c>
      <c r="B208" s="8" t="s">
        <v>612</v>
      </c>
      <c r="C208" s="8" t="s">
        <v>613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Y208" s="8" t="s">
        <v>611</v>
      </c>
      <c r="Z208" s="8" t="s">
        <v>612</v>
      </c>
      <c r="AA208" s="8" t="s">
        <v>613</v>
      </c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</row>
    <row r="209" spans="1:45" ht="25.5">
      <c r="A209" s="8" t="s">
        <v>614</v>
      </c>
      <c r="B209" s="8" t="s">
        <v>615</v>
      </c>
      <c r="C209" s="8" t="s">
        <v>616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Y209" s="8" t="s">
        <v>614</v>
      </c>
      <c r="Z209" s="8" t="s">
        <v>615</v>
      </c>
      <c r="AA209" s="8" t="s">
        <v>616</v>
      </c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</row>
    <row r="210" spans="1:45" ht="25.5">
      <c r="A210" s="8" t="s">
        <v>617</v>
      </c>
      <c r="B210" s="8" t="s">
        <v>618</v>
      </c>
      <c r="C210" s="8" t="s">
        <v>619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Y210" s="8" t="s">
        <v>617</v>
      </c>
      <c r="Z210" s="8" t="s">
        <v>618</v>
      </c>
      <c r="AA210" s="8" t="s">
        <v>619</v>
      </c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</row>
    <row r="211" spans="1:45" ht="25.5">
      <c r="A211" s="8" t="s">
        <v>620</v>
      </c>
      <c r="B211" s="8" t="s">
        <v>621</v>
      </c>
      <c r="C211" s="8" t="s">
        <v>622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Y211" s="8" t="s">
        <v>620</v>
      </c>
      <c r="Z211" s="8" t="s">
        <v>621</v>
      </c>
      <c r="AA211" s="8" t="s">
        <v>622</v>
      </c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</row>
    <row r="212" spans="1:45" ht="25.5">
      <c r="A212" s="8" t="s">
        <v>623</v>
      </c>
      <c r="B212" s="8" t="s">
        <v>624</v>
      </c>
      <c r="C212" s="8" t="s">
        <v>625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Y212" s="8" t="s">
        <v>623</v>
      </c>
      <c r="Z212" s="8" t="s">
        <v>624</v>
      </c>
      <c r="AA212" s="8" t="s">
        <v>625</v>
      </c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</row>
    <row r="213" spans="1:45" ht="25.5">
      <c r="A213" s="8" t="s">
        <v>626</v>
      </c>
      <c r="B213" s="8" t="s">
        <v>627</v>
      </c>
      <c r="C213" s="8" t="s">
        <v>628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Y213" s="8" t="s">
        <v>626</v>
      </c>
      <c r="Z213" s="8" t="s">
        <v>627</v>
      </c>
      <c r="AA213" s="8" t="s">
        <v>628</v>
      </c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</row>
    <row r="214" spans="1:45" ht="25.5">
      <c r="A214" s="8" t="s">
        <v>629</v>
      </c>
      <c r="B214" s="8" t="s">
        <v>630</v>
      </c>
      <c r="C214" s="8" t="s">
        <v>631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Y214" s="8" t="s">
        <v>629</v>
      </c>
      <c r="Z214" s="8" t="s">
        <v>630</v>
      </c>
      <c r="AA214" s="8" t="s">
        <v>631</v>
      </c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</row>
    <row r="215" spans="1:45" ht="25.5">
      <c r="A215" s="8" t="s">
        <v>632</v>
      </c>
      <c r="B215" s="8" t="s">
        <v>633</v>
      </c>
      <c r="C215" s="8" t="s">
        <v>634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Y215" s="8" t="s">
        <v>632</v>
      </c>
      <c r="Z215" s="8" t="s">
        <v>633</v>
      </c>
      <c r="AA215" s="8" t="s">
        <v>634</v>
      </c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</row>
    <row r="216" spans="1:45" ht="25.5">
      <c r="A216" s="8" t="s">
        <v>635</v>
      </c>
      <c r="B216" s="8" t="s">
        <v>636</v>
      </c>
      <c r="C216" s="8" t="s">
        <v>637</v>
      </c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Y216" s="8" t="s">
        <v>635</v>
      </c>
      <c r="Z216" s="8" t="s">
        <v>636</v>
      </c>
      <c r="AA216" s="8" t="s">
        <v>637</v>
      </c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</row>
    <row r="217" spans="1:45" ht="25.5">
      <c r="A217" s="8" t="s">
        <v>638</v>
      </c>
      <c r="B217" s="8" t="s">
        <v>639</v>
      </c>
      <c r="C217" s="8" t="s">
        <v>640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Y217" s="8" t="s">
        <v>638</v>
      </c>
      <c r="Z217" s="8" t="s">
        <v>639</v>
      </c>
      <c r="AA217" s="8" t="s">
        <v>640</v>
      </c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</row>
    <row r="218" spans="1:45" ht="25.5">
      <c r="A218" s="8" t="s">
        <v>641</v>
      </c>
      <c r="B218" s="8" t="s">
        <v>642</v>
      </c>
      <c r="C218" s="8" t="s">
        <v>643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Y218" s="8" t="s">
        <v>641</v>
      </c>
      <c r="Z218" s="8" t="s">
        <v>642</v>
      </c>
      <c r="AA218" s="8" t="s">
        <v>643</v>
      </c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</row>
    <row r="219" spans="1:45" ht="51">
      <c r="A219" s="8" t="s">
        <v>644</v>
      </c>
      <c r="B219" s="8" t="s">
        <v>645</v>
      </c>
      <c r="C219" s="8" t="s">
        <v>646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Y219" s="8" t="s">
        <v>644</v>
      </c>
      <c r="Z219" s="8" t="s">
        <v>645</v>
      </c>
      <c r="AA219" s="8" t="s">
        <v>646</v>
      </c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</row>
    <row r="220" spans="1:45" ht="25.5">
      <c r="A220" s="8" t="s">
        <v>647</v>
      </c>
      <c r="B220" s="8" t="s">
        <v>648</v>
      </c>
      <c r="C220" s="8" t="s">
        <v>649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Y220" s="8" t="s">
        <v>647</v>
      </c>
      <c r="Z220" s="8" t="s">
        <v>648</v>
      </c>
      <c r="AA220" s="8" t="s">
        <v>649</v>
      </c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</row>
    <row r="221" spans="1:45" ht="38.25">
      <c r="A221" s="8" t="s">
        <v>650</v>
      </c>
      <c r="B221" s="8" t="s">
        <v>651</v>
      </c>
      <c r="C221" s="8" t="s">
        <v>652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Y221" s="8" t="s">
        <v>650</v>
      </c>
      <c r="Z221" s="8" t="s">
        <v>651</v>
      </c>
      <c r="AA221" s="8" t="s">
        <v>652</v>
      </c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</row>
    <row r="222" spans="1:45" ht="63.75">
      <c r="A222" s="8" t="s">
        <v>653</v>
      </c>
      <c r="B222" s="8" t="s">
        <v>654</v>
      </c>
      <c r="C222" s="8" t="s">
        <v>655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Y222" s="8" t="s">
        <v>653</v>
      </c>
      <c r="Z222" s="8" t="s">
        <v>654</v>
      </c>
      <c r="AA222" s="8" t="s">
        <v>655</v>
      </c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</row>
    <row r="223" spans="1:45" ht="25.5">
      <c r="A223" s="8" t="s">
        <v>656</v>
      </c>
      <c r="B223" s="8" t="s">
        <v>657</v>
      </c>
      <c r="C223" s="8" t="s">
        <v>658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Y223" s="8" t="s">
        <v>656</v>
      </c>
      <c r="Z223" s="8" t="s">
        <v>657</v>
      </c>
      <c r="AA223" s="8" t="s">
        <v>658</v>
      </c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</row>
    <row r="224" spans="1:45" ht="25.5">
      <c r="A224" s="8" t="s">
        <v>659</v>
      </c>
      <c r="B224" s="8" t="s">
        <v>660</v>
      </c>
      <c r="C224" s="8" t="s">
        <v>661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Y224" s="8" t="s">
        <v>659</v>
      </c>
      <c r="Z224" s="8" t="s">
        <v>660</v>
      </c>
      <c r="AA224" s="8" t="s">
        <v>661</v>
      </c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</row>
    <row r="225" spans="1:45" ht="51">
      <c r="A225" s="8" t="s">
        <v>662</v>
      </c>
      <c r="B225" s="8" t="s">
        <v>663</v>
      </c>
      <c r="C225" s="8" t="s">
        <v>664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Y225" s="8" t="s">
        <v>662</v>
      </c>
      <c r="Z225" s="8" t="s">
        <v>663</v>
      </c>
      <c r="AA225" s="8" t="s">
        <v>664</v>
      </c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</row>
    <row r="226" spans="1:45" ht="25.5">
      <c r="A226" s="8" t="s">
        <v>665</v>
      </c>
      <c r="B226" s="8" t="s">
        <v>666</v>
      </c>
      <c r="C226" s="8" t="s">
        <v>667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Y226" s="8" t="s">
        <v>665</v>
      </c>
      <c r="Z226" s="8" t="s">
        <v>666</v>
      </c>
      <c r="AA226" s="8" t="s">
        <v>667</v>
      </c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</row>
    <row r="227" spans="1:45">
      <c r="A227" s="8" t="s">
        <v>668</v>
      </c>
      <c r="B227" s="8" t="s">
        <v>669</v>
      </c>
      <c r="C227" s="8" t="s">
        <v>670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Y227" s="8" t="s">
        <v>668</v>
      </c>
      <c r="Z227" s="8" t="s">
        <v>669</v>
      </c>
      <c r="AA227" s="8" t="s">
        <v>670</v>
      </c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</row>
    <row r="228" spans="1:45">
      <c r="A228" s="8" t="s">
        <v>671</v>
      </c>
      <c r="B228" s="8" t="s">
        <v>672</v>
      </c>
      <c r="C228" s="8" t="s">
        <v>673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Y228" s="8" t="s">
        <v>671</v>
      </c>
      <c r="Z228" s="8" t="s">
        <v>672</v>
      </c>
      <c r="AA228" s="8" t="s">
        <v>673</v>
      </c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</row>
    <row r="229" spans="1:45" ht="25.5">
      <c r="A229" s="8" t="s">
        <v>674</v>
      </c>
      <c r="B229" s="8" t="s">
        <v>675</v>
      </c>
      <c r="C229" s="8" t="s">
        <v>676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Y229" s="8" t="s">
        <v>674</v>
      </c>
      <c r="Z229" s="8" t="s">
        <v>675</v>
      </c>
      <c r="AA229" s="8" t="s">
        <v>676</v>
      </c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</row>
    <row r="230" spans="1:45" ht="25.5">
      <c r="A230" s="8" t="s">
        <v>677</v>
      </c>
      <c r="B230" s="8" t="s">
        <v>678</v>
      </c>
      <c r="C230" s="8" t="s">
        <v>679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Y230" s="8" t="s">
        <v>677</v>
      </c>
      <c r="Z230" s="8" t="s">
        <v>678</v>
      </c>
      <c r="AA230" s="8" t="s">
        <v>679</v>
      </c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</row>
    <row r="231" spans="1:45" ht="25.5">
      <c r="A231" s="8" t="s">
        <v>680</v>
      </c>
      <c r="B231" s="8" t="s">
        <v>681</v>
      </c>
      <c r="C231" s="8" t="s">
        <v>682</v>
      </c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Y231" s="8" t="s">
        <v>680</v>
      </c>
      <c r="Z231" s="8" t="s">
        <v>681</v>
      </c>
      <c r="AA231" s="8" t="s">
        <v>682</v>
      </c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</row>
    <row r="232" spans="1:45" ht="38.25">
      <c r="A232" s="8" t="s">
        <v>683</v>
      </c>
      <c r="B232" s="8" t="s">
        <v>684</v>
      </c>
      <c r="C232" s="8" t="s">
        <v>685</v>
      </c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Y232" s="8" t="s">
        <v>683</v>
      </c>
      <c r="Z232" s="8" t="s">
        <v>684</v>
      </c>
      <c r="AA232" s="8" t="s">
        <v>685</v>
      </c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</row>
    <row r="233" spans="1:45" ht="38.25">
      <c r="A233" s="8" t="s">
        <v>686</v>
      </c>
      <c r="B233" s="8" t="s">
        <v>687</v>
      </c>
      <c r="C233" s="8" t="s">
        <v>688</v>
      </c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Y233" s="8" t="s">
        <v>686</v>
      </c>
      <c r="Z233" s="8" t="s">
        <v>687</v>
      </c>
      <c r="AA233" s="8" t="s">
        <v>688</v>
      </c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</row>
    <row r="234" spans="1:45" ht="38.25">
      <c r="A234" s="8" t="s">
        <v>689</v>
      </c>
      <c r="B234" s="8" t="s">
        <v>690</v>
      </c>
      <c r="C234" s="8" t="s">
        <v>691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Y234" s="8" t="s">
        <v>689</v>
      </c>
      <c r="Z234" s="8" t="s">
        <v>690</v>
      </c>
      <c r="AA234" s="8" t="s">
        <v>691</v>
      </c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</row>
    <row r="235" spans="1:45" ht="25.5">
      <c r="A235" s="8" t="s">
        <v>692</v>
      </c>
      <c r="B235" s="8" t="s">
        <v>693</v>
      </c>
      <c r="C235" s="8" t="s">
        <v>694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Y235" s="8" t="s">
        <v>692</v>
      </c>
      <c r="Z235" s="8" t="s">
        <v>693</v>
      </c>
      <c r="AA235" s="8" t="s">
        <v>694</v>
      </c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</row>
    <row r="236" spans="1:45" ht="25.5">
      <c r="A236" s="8" t="s">
        <v>695</v>
      </c>
      <c r="B236" s="8" t="s">
        <v>696</v>
      </c>
      <c r="C236" s="8" t="s">
        <v>697</v>
      </c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Y236" s="8" t="s">
        <v>695</v>
      </c>
      <c r="Z236" s="8" t="s">
        <v>696</v>
      </c>
      <c r="AA236" s="8" t="s">
        <v>697</v>
      </c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</row>
    <row r="237" spans="1:45" ht="25.5">
      <c r="A237" s="8" t="s">
        <v>698</v>
      </c>
      <c r="B237" s="8" t="s">
        <v>699</v>
      </c>
      <c r="C237" s="8" t="s">
        <v>700</v>
      </c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Y237" s="8" t="s">
        <v>698</v>
      </c>
      <c r="Z237" s="8" t="s">
        <v>699</v>
      </c>
      <c r="AA237" s="8" t="s">
        <v>700</v>
      </c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</row>
    <row r="238" spans="1:45" ht="25.5">
      <c r="A238" s="8" t="s">
        <v>701</v>
      </c>
      <c r="B238" s="8" t="s">
        <v>702</v>
      </c>
      <c r="C238" s="8" t="s">
        <v>703</v>
      </c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Y238" s="8" t="s">
        <v>701</v>
      </c>
      <c r="Z238" s="8" t="s">
        <v>702</v>
      </c>
      <c r="AA238" s="8" t="s">
        <v>703</v>
      </c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</row>
    <row r="239" spans="1:45" ht="25.5">
      <c r="A239" s="8" t="s">
        <v>704</v>
      </c>
      <c r="B239" s="8" t="s">
        <v>705</v>
      </c>
      <c r="C239" s="8" t="s">
        <v>706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Y239" s="8" t="s">
        <v>704</v>
      </c>
      <c r="Z239" s="8" t="s">
        <v>705</v>
      </c>
      <c r="AA239" s="8" t="s">
        <v>706</v>
      </c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</row>
    <row r="240" spans="1:45" ht="25.5">
      <c r="A240" s="8" t="s">
        <v>707</v>
      </c>
      <c r="B240" s="8" t="s">
        <v>708</v>
      </c>
      <c r="C240" s="8" t="s">
        <v>709</v>
      </c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Y240" s="8" t="s">
        <v>707</v>
      </c>
      <c r="Z240" s="8" t="s">
        <v>708</v>
      </c>
      <c r="AA240" s="8" t="s">
        <v>709</v>
      </c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</row>
    <row r="241" spans="1:45">
      <c r="A241" s="8" t="s">
        <v>710</v>
      </c>
      <c r="B241" s="8" t="s">
        <v>711</v>
      </c>
      <c r="C241" s="8" t="s">
        <v>712</v>
      </c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Y241" s="8" t="s">
        <v>710</v>
      </c>
      <c r="Z241" s="8" t="s">
        <v>711</v>
      </c>
      <c r="AA241" s="8" t="s">
        <v>712</v>
      </c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</row>
    <row r="242" spans="1:45" ht="25.5">
      <c r="A242" s="8" t="s">
        <v>713</v>
      </c>
      <c r="B242" s="8" t="s">
        <v>714</v>
      </c>
      <c r="C242" s="8" t="s">
        <v>715</v>
      </c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Y242" s="8" t="s">
        <v>713</v>
      </c>
      <c r="Z242" s="8" t="s">
        <v>714</v>
      </c>
      <c r="AA242" s="8" t="s">
        <v>715</v>
      </c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</row>
    <row r="243" spans="1:45">
      <c r="A243" s="8" t="s">
        <v>716</v>
      </c>
      <c r="B243" s="8" t="s">
        <v>717</v>
      </c>
      <c r="C243" s="8" t="s">
        <v>718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Y243" s="8" t="s">
        <v>716</v>
      </c>
      <c r="Z243" s="8" t="s">
        <v>717</v>
      </c>
      <c r="AA243" s="8" t="s">
        <v>718</v>
      </c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</row>
    <row r="244" spans="1:45" ht="76.5">
      <c r="A244" s="8" t="s">
        <v>719</v>
      </c>
      <c r="B244" s="8" t="s">
        <v>720</v>
      </c>
      <c r="C244" s="8" t="s">
        <v>721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Y244" s="8" t="s">
        <v>719</v>
      </c>
      <c r="Z244" s="8" t="s">
        <v>720</v>
      </c>
      <c r="AA244" s="8" t="s">
        <v>721</v>
      </c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</row>
    <row r="245" spans="1:45" ht="38.25">
      <c r="A245" s="8" t="s">
        <v>722</v>
      </c>
      <c r="B245" s="8" t="s">
        <v>723</v>
      </c>
      <c r="C245" s="8" t="s">
        <v>724</v>
      </c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Y245" s="8" t="s">
        <v>722</v>
      </c>
      <c r="Z245" s="8" t="s">
        <v>723</v>
      </c>
      <c r="AA245" s="8" t="s">
        <v>724</v>
      </c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</row>
    <row r="246" spans="1:45" ht="140.25">
      <c r="A246" s="8" t="s">
        <v>725</v>
      </c>
      <c r="B246" s="8" t="s">
        <v>726</v>
      </c>
      <c r="C246" s="8" t="s">
        <v>727</v>
      </c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Y246" s="8" t="s">
        <v>725</v>
      </c>
      <c r="Z246" s="8" t="s">
        <v>726</v>
      </c>
      <c r="AA246" s="8" t="s">
        <v>727</v>
      </c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</row>
    <row r="247" spans="1:45" ht="25.5">
      <c r="A247" s="8" t="s">
        <v>728</v>
      </c>
      <c r="B247" s="8" t="s">
        <v>729</v>
      </c>
      <c r="C247" s="8" t="s">
        <v>730</v>
      </c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Y247" s="8" t="s">
        <v>728</v>
      </c>
      <c r="Z247" s="8" t="s">
        <v>729</v>
      </c>
      <c r="AA247" s="8" t="s">
        <v>730</v>
      </c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</row>
    <row r="248" spans="1:45">
      <c r="A248" s="8" t="s">
        <v>731</v>
      </c>
      <c r="B248" s="8" t="s">
        <v>732</v>
      </c>
      <c r="C248" s="8" t="s">
        <v>733</v>
      </c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Y248" s="8" t="s">
        <v>731</v>
      </c>
      <c r="Z248" s="8" t="s">
        <v>732</v>
      </c>
      <c r="AA248" s="8" t="s">
        <v>733</v>
      </c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</row>
    <row r="249" spans="1:45">
      <c r="A249" s="8" t="s">
        <v>734</v>
      </c>
      <c r="B249" s="8" t="s">
        <v>735</v>
      </c>
      <c r="C249" s="8" t="s">
        <v>736</v>
      </c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Y249" s="8" t="s">
        <v>734</v>
      </c>
      <c r="Z249" s="8" t="s">
        <v>735</v>
      </c>
      <c r="AA249" s="8" t="s">
        <v>736</v>
      </c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</row>
    <row r="250" spans="1:45">
      <c r="A250" s="8" t="s">
        <v>737</v>
      </c>
      <c r="B250" s="8" t="s">
        <v>738</v>
      </c>
      <c r="C250" s="8" t="s">
        <v>739</v>
      </c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Y250" s="8" t="s">
        <v>737</v>
      </c>
      <c r="Z250" s="8" t="s">
        <v>738</v>
      </c>
      <c r="AA250" s="8" t="s">
        <v>739</v>
      </c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</row>
    <row r="251" spans="1:45" ht="76.5">
      <c r="A251" s="8" t="s">
        <v>740</v>
      </c>
      <c r="B251" s="8" t="s">
        <v>741</v>
      </c>
      <c r="C251" s="8" t="s">
        <v>742</v>
      </c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Y251" s="8" t="s">
        <v>740</v>
      </c>
      <c r="Z251" s="8" t="s">
        <v>741</v>
      </c>
      <c r="AA251" s="8" t="s">
        <v>742</v>
      </c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</row>
    <row r="252" spans="1:45" ht="25.5">
      <c r="A252" s="8" t="s">
        <v>743</v>
      </c>
      <c r="B252" s="8" t="s">
        <v>744</v>
      </c>
      <c r="C252" s="8" t="s">
        <v>745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Y252" s="8" t="s">
        <v>743</v>
      </c>
      <c r="Z252" s="8" t="s">
        <v>744</v>
      </c>
      <c r="AA252" s="8" t="s">
        <v>745</v>
      </c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</row>
    <row r="253" spans="1:45" ht="38.25">
      <c r="A253" s="8" t="s">
        <v>746</v>
      </c>
      <c r="B253" s="8" t="s">
        <v>747</v>
      </c>
      <c r="C253" s="8" t="s">
        <v>748</v>
      </c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Y253" s="8" t="s">
        <v>746</v>
      </c>
      <c r="Z253" s="8" t="s">
        <v>747</v>
      </c>
      <c r="AA253" s="8" t="s">
        <v>748</v>
      </c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</row>
    <row r="254" spans="1:45" ht="25.5">
      <c r="A254" s="8" t="s">
        <v>749</v>
      </c>
      <c r="B254" s="8" t="s">
        <v>750</v>
      </c>
      <c r="C254" s="8" t="s">
        <v>751</v>
      </c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Y254" s="8" t="s">
        <v>749</v>
      </c>
      <c r="Z254" s="8" t="s">
        <v>750</v>
      </c>
      <c r="AA254" s="8" t="s">
        <v>751</v>
      </c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</row>
    <row r="255" spans="1:45">
      <c r="A255" s="8" t="s">
        <v>752</v>
      </c>
      <c r="B255" s="8" t="s">
        <v>753</v>
      </c>
      <c r="C255" s="8" t="s">
        <v>754</v>
      </c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Y255" s="8" t="s">
        <v>752</v>
      </c>
      <c r="Z255" s="8" t="s">
        <v>753</v>
      </c>
      <c r="AA255" s="8" t="s">
        <v>754</v>
      </c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</row>
    <row r="256" spans="1:45" ht="51">
      <c r="A256" s="8" t="s">
        <v>755</v>
      </c>
      <c r="B256" s="8" t="s">
        <v>756</v>
      </c>
      <c r="C256" s="8" t="s">
        <v>757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Y256" s="8" t="s">
        <v>755</v>
      </c>
      <c r="Z256" s="8" t="s">
        <v>756</v>
      </c>
      <c r="AA256" s="8" t="s">
        <v>757</v>
      </c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</row>
    <row r="257" spans="1:45" ht="25.5">
      <c r="A257" s="8" t="s">
        <v>758</v>
      </c>
      <c r="B257" s="8" t="s">
        <v>759</v>
      </c>
      <c r="C257" s="8" t="s">
        <v>760</v>
      </c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Y257" s="8" t="s">
        <v>758</v>
      </c>
      <c r="Z257" s="8" t="s">
        <v>759</v>
      </c>
      <c r="AA257" s="8" t="s">
        <v>760</v>
      </c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</row>
    <row r="258" spans="1:45" ht="25.5">
      <c r="A258" s="8" t="s">
        <v>761</v>
      </c>
      <c r="B258" s="8" t="s">
        <v>762</v>
      </c>
      <c r="C258" s="8" t="s">
        <v>763</v>
      </c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Y258" s="8" t="s">
        <v>761</v>
      </c>
      <c r="Z258" s="8" t="s">
        <v>762</v>
      </c>
      <c r="AA258" s="8" t="s">
        <v>763</v>
      </c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</row>
    <row r="259" spans="1:45" ht="25.5">
      <c r="A259" s="8" t="s">
        <v>764</v>
      </c>
      <c r="B259" s="8" t="s">
        <v>765</v>
      </c>
      <c r="C259" s="8" t="s">
        <v>766</v>
      </c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Y259" s="8" t="s">
        <v>764</v>
      </c>
      <c r="Z259" s="8" t="s">
        <v>765</v>
      </c>
      <c r="AA259" s="8" t="s">
        <v>766</v>
      </c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</row>
    <row r="260" spans="1:45" ht="25.5">
      <c r="A260" s="8" t="s">
        <v>767</v>
      </c>
      <c r="B260" s="8" t="s">
        <v>768</v>
      </c>
      <c r="C260" s="8" t="s">
        <v>769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Y260" s="8" t="s">
        <v>767</v>
      </c>
      <c r="Z260" s="8" t="s">
        <v>768</v>
      </c>
      <c r="AA260" s="8" t="s">
        <v>769</v>
      </c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</row>
    <row r="261" spans="1:45" ht="25.5">
      <c r="A261" s="8" t="s">
        <v>770</v>
      </c>
      <c r="B261" s="8" t="s">
        <v>771</v>
      </c>
      <c r="C261" s="8" t="s">
        <v>772</v>
      </c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Y261" s="8" t="s">
        <v>770</v>
      </c>
      <c r="Z261" s="8" t="s">
        <v>771</v>
      </c>
      <c r="AA261" s="8" t="s">
        <v>772</v>
      </c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</row>
    <row r="262" spans="1:45" ht="25.5">
      <c r="A262" s="8" t="s">
        <v>773</v>
      </c>
      <c r="B262" s="8" t="s">
        <v>774</v>
      </c>
      <c r="C262" s="8" t="s">
        <v>775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Y262" s="8" t="s">
        <v>773</v>
      </c>
      <c r="Z262" s="8" t="s">
        <v>774</v>
      </c>
      <c r="AA262" s="8" t="s">
        <v>775</v>
      </c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</row>
    <row r="263" spans="1:45" ht="25.5">
      <c r="A263" s="10" t="s">
        <v>776</v>
      </c>
      <c r="B263" s="10" t="s">
        <v>777</v>
      </c>
      <c r="C263" s="10" t="s">
        <v>778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Y263" s="10" t="s">
        <v>776</v>
      </c>
      <c r="Z263" s="10" t="s">
        <v>777</v>
      </c>
      <c r="AA263" s="10" t="s">
        <v>778</v>
      </c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</row>
    <row r="264" spans="1:45">
      <c r="A264" s="3"/>
      <c r="B264" s="3"/>
      <c r="C264" s="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45">
      <c r="A265" s="3"/>
      <c r="B265" s="3"/>
      <c r="C265" s="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45">
      <c r="A266" s="3"/>
      <c r="B266" s="3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45">
      <c r="A267" s="3"/>
      <c r="B267" s="3"/>
      <c r="C267" s="3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45">
      <c r="A268" s="3"/>
      <c r="B268" s="3"/>
      <c r="C268" s="3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45">
      <c r="A269" s="3"/>
      <c r="B269" s="3"/>
      <c r="C269" s="3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45">
      <c r="A270" s="3"/>
      <c r="B270" s="3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45">
      <c r="A271" s="3"/>
      <c r="B271" s="3"/>
      <c r="C271" s="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45">
      <c r="A272" s="3"/>
      <c r="B272" s="3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>
      <c r="A273" s="3"/>
      <c r="B273" s="3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>
      <c r="A274" s="3"/>
      <c r="B274" s="3"/>
      <c r="C274" s="3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>
      <c r="A275" s="3"/>
      <c r="B275" s="3"/>
      <c r="C275" s="3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>
      <c r="A276" s="3"/>
      <c r="B276" s="3"/>
      <c r="C276" s="3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>
      <c r="A277" s="3"/>
      <c r="B277" s="3"/>
      <c r="C277" s="3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>
      <c r="A278" s="3"/>
      <c r="B278" s="3"/>
      <c r="C278" s="3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>
      <c r="A279" s="3"/>
      <c r="B279" s="3"/>
      <c r="C279" s="3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>
      <c r="A280" s="3"/>
      <c r="B280" s="3"/>
      <c r="C280" s="3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>
      <c r="A281" s="3"/>
      <c r="B281" s="3"/>
      <c r="C281" s="3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>
      <c r="A282" s="3"/>
      <c r="B282" s="3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>
      <c r="A283" s="3"/>
      <c r="B283" s="3"/>
      <c r="C283" s="3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>
      <c r="A284" s="3"/>
      <c r="B284" s="3"/>
      <c r="C284" s="3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>
      <c r="A285" s="3"/>
      <c r="B285" s="3"/>
      <c r="C285" s="3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>
      <c r="A286" s="3"/>
      <c r="B286" s="3"/>
      <c r="C286" s="3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>
      <c r="A287" s="3"/>
      <c r="B287" s="3"/>
      <c r="C287" s="3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>
      <c r="A288" s="3"/>
      <c r="B288" s="3"/>
      <c r="C288" s="3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>
      <c r="A289" s="3"/>
      <c r="B289" s="3"/>
      <c r="C289" s="3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>
      <c r="A290" s="3"/>
      <c r="B290" s="3"/>
      <c r="C290" s="3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>
      <c r="A291" s="3"/>
      <c r="B291" s="3"/>
      <c r="C291" s="3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>
      <c r="A292" s="3"/>
      <c r="B292" s="3"/>
      <c r="C292" s="3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>
      <c r="A293" s="3"/>
      <c r="B293" s="3"/>
      <c r="C293" s="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>
      <c r="A294" s="3"/>
      <c r="B294" s="3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>
      <c r="A295" s="3"/>
      <c r="B295" s="3"/>
      <c r="C295" s="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>
      <c r="A296" s="3"/>
      <c r="B296" s="3"/>
      <c r="C296" s="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>
      <c r="A297" s="3"/>
      <c r="B297" s="3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>
      <c r="A298" s="3"/>
      <c r="B298" s="3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>
      <c r="A299" s="3"/>
      <c r="B299" s="3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>
      <c r="A300" s="3"/>
      <c r="B300" s="3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>
      <c r="A301" s="3"/>
      <c r="B301" s="3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>
      <c r="A302" s="3"/>
      <c r="B302" s="3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>
      <c r="A303" s="3"/>
      <c r="B303" s="3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>
      <c r="A304" s="3"/>
      <c r="B304" s="3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>
      <c r="A305" s="3"/>
      <c r="B305" s="3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>
      <c r="A306" s="3"/>
      <c r="B306" s="3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>
      <c r="A307" s="3"/>
      <c r="B307" s="3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>
      <c r="A308" s="3"/>
      <c r="B308" s="3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>
      <c r="A309" s="3"/>
      <c r="B309" s="3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>
      <c r="A310" s="3"/>
      <c r="B310" s="3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>
      <c r="A311" s="3"/>
      <c r="B311" s="3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>
      <c r="A312" s="3"/>
      <c r="B312" s="3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>
      <c r="A313" s="3"/>
      <c r="B313" s="3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>
      <c r="A314" s="3"/>
      <c r="B314" s="3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>
      <c r="A315" s="3"/>
      <c r="B315" s="3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>
      <c r="A316" s="3"/>
      <c r="B316" s="3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>
      <c r="A317" s="3"/>
      <c r="B317" s="3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>
      <c r="A318" s="3"/>
      <c r="B318" s="3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>
      <c r="A319" s="3"/>
      <c r="B319" s="3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>
      <c r="A320" s="3"/>
      <c r="B320" s="3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>
      <c r="A321" s="3"/>
      <c r="B321" s="3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>
      <c r="A322" s="3"/>
      <c r="B322" s="3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>
      <c r="A323" s="3"/>
      <c r="B323" s="3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>
      <c r="A324" s="3"/>
      <c r="B324" s="3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>
      <c r="A325" s="3"/>
      <c r="B325" s="3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>
      <c r="A326" s="3"/>
      <c r="B326" s="3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>
      <c r="A327" s="3"/>
      <c r="B327" s="3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>
      <c r="A328" s="3"/>
      <c r="B328" s="3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>
      <c r="A329" s="3"/>
      <c r="B329" s="3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>
      <c r="A330" s="3"/>
      <c r="B330" s="3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>
      <c r="A331" s="3"/>
      <c r="B331" s="3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>
      <c r="A332" s="3"/>
      <c r="B332" s="3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>
      <c r="A333" s="3"/>
      <c r="B333" s="3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>
      <c r="A334" s="3"/>
      <c r="B334" s="3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>
      <c r="A335" s="3"/>
      <c r="B335" s="3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>
      <c r="A336" s="3"/>
      <c r="B336" s="3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>
      <c r="A337" s="3"/>
      <c r="B337" s="3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>
      <c r="A338" s="3"/>
      <c r="B338" s="3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>
      <c r="A339" s="3"/>
      <c r="B339" s="3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>
      <c r="A340" s="3"/>
      <c r="B340" s="3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>
      <c r="A341" s="3"/>
      <c r="B341" s="3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>
      <c r="A342" s="3"/>
      <c r="B342" s="3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>
      <c r="A343" s="3"/>
      <c r="B343" s="3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>
      <c r="A344" s="3"/>
      <c r="B344" s="3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>
      <c r="A345" s="3"/>
      <c r="B345" s="3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>
      <c r="A346" s="3"/>
      <c r="B346" s="3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>
      <c r="A347" s="3"/>
      <c r="B347" s="3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>
      <c r="A348" s="3"/>
      <c r="B348" s="3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>
      <c r="A349" s="3"/>
      <c r="B349" s="3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>
      <c r="A350" s="3"/>
      <c r="B350" s="3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>
      <c r="A351" s="3"/>
      <c r="B351" s="3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>
      <c r="A352" s="3"/>
      <c r="B352" s="3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>
      <c r="A353" s="3"/>
      <c r="B353" s="3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>
      <c r="A354" s="3"/>
      <c r="B354" s="3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>
      <c r="A355" s="3"/>
      <c r="B355" s="3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>
      <c r="A356" s="3"/>
      <c r="B356" s="3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>
      <c r="A357" s="3"/>
      <c r="B357" s="3"/>
      <c r="C357" s="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>
      <c r="A358" s="3"/>
      <c r="B358" s="3"/>
      <c r="C358" s="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>
      <c r="A359" s="3"/>
      <c r="B359" s="3"/>
      <c r="C359" s="3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>
      <c r="A360" s="3"/>
      <c r="B360" s="3"/>
      <c r="C360" s="3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>
      <c r="A361" s="3"/>
      <c r="B361" s="3"/>
      <c r="C361" s="3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>
      <c r="A362" s="3"/>
      <c r="B362" s="3"/>
      <c r="C362" s="3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>
      <c r="A363" s="3"/>
      <c r="B363" s="3"/>
      <c r="C363" s="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>
      <c r="A364" s="3"/>
      <c r="B364" s="3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>
      <c r="A365" s="3"/>
      <c r="B365" s="3"/>
      <c r="C365" s="3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>
      <c r="A366" s="3"/>
      <c r="B366" s="3"/>
      <c r="C366" s="3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>
      <c r="A367" s="3"/>
      <c r="B367" s="3"/>
      <c r="C367" s="3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>
      <c r="A368" s="3"/>
      <c r="B368" s="3"/>
      <c r="C368" s="3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>
      <c r="A369" s="3"/>
      <c r="B369" s="3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>
      <c r="A370" s="3"/>
      <c r="B370" s="3"/>
      <c r="C370" s="3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>
      <c r="A371" s="3"/>
      <c r="B371" s="3"/>
      <c r="C371" s="3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>
      <c r="A372" s="3"/>
      <c r="B372" s="3"/>
      <c r="C372" s="3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>
      <c r="A373" s="3"/>
      <c r="B373" s="3"/>
      <c r="C373" s="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>
      <c r="A374" s="3"/>
      <c r="B374" s="3"/>
      <c r="C374" s="3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>
      <c r="A375" s="3"/>
      <c r="B375" s="3"/>
      <c r="C375" s="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>
      <c r="A376" s="3"/>
      <c r="B376" s="3"/>
      <c r="C376" s="3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>
      <c r="A377" s="3"/>
      <c r="B377" s="3"/>
      <c r="C377" s="3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>
      <c r="A378" s="3"/>
      <c r="B378" s="3"/>
      <c r="C378" s="3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>
      <c r="A379" s="3"/>
      <c r="B379" s="3"/>
      <c r="C379" s="3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>
      <c r="A380" s="3"/>
      <c r="B380" s="3"/>
      <c r="C380" s="3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>
      <c r="A381" s="3"/>
      <c r="B381" s="3"/>
      <c r="C381" s="3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>
      <c r="A382" s="3"/>
      <c r="B382" s="3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>
      <c r="A383" s="3"/>
      <c r="B383" s="3"/>
      <c r="C383" s="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>
      <c r="A384" s="3"/>
      <c r="B384" s="3"/>
      <c r="C384" s="3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>
      <c r="A385" s="3"/>
      <c r="B385" s="3"/>
      <c r="C385" s="3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>
      <c r="A386" s="3"/>
      <c r="B386" s="3"/>
      <c r="C386" s="3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>
      <c r="A387" s="3"/>
      <c r="B387" s="3"/>
      <c r="C387" s="3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>
      <c r="A388" s="3"/>
      <c r="B388" s="3"/>
      <c r="C388" s="3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>
      <c r="A389" s="3"/>
      <c r="B389" s="3"/>
      <c r="C389" s="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>
      <c r="A390" s="3"/>
      <c r="B390" s="3"/>
      <c r="C390" s="3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>
      <c r="A391" s="3"/>
      <c r="B391" s="3"/>
      <c r="C391" s="3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>
      <c r="A392" s="3"/>
      <c r="B392" s="3"/>
      <c r="C392" s="3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>
      <c r="A393" s="3"/>
      <c r="B393" s="3"/>
      <c r="C393" s="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>
      <c r="A394" s="3"/>
      <c r="B394" s="3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>
      <c r="A395" s="3"/>
      <c r="B395" s="3"/>
      <c r="C395" s="3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>
      <c r="A396" s="3"/>
      <c r="B396" s="3"/>
      <c r="C396" s="3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>
      <c r="A397" s="3"/>
      <c r="B397" s="3"/>
      <c r="C397" s="3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>
      <c r="A398" s="3"/>
      <c r="B398" s="3"/>
      <c r="C398" s="3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>
      <c r="A399" s="3"/>
      <c r="B399" s="3"/>
      <c r="C399" s="3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>
      <c r="A400" s="3"/>
      <c r="B400" s="3"/>
      <c r="C400" s="3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>
      <c r="A401" s="3"/>
      <c r="B401" s="3"/>
      <c r="C401" s="3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>
      <c r="A402" s="3"/>
      <c r="B402" s="3"/>
      <c r="C402" s="3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>
      <c r="A403" s="3"/>
      <c r="B403" s="3"/>
      <c r="C403" s="3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>
      <c r="A404" s="3"/>
      <c r="B404" s="3"/>
      <c r="C404" s="3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>
      <c r="A405" s="3"/>
      <c r="B405" s="3"/>
      <c r="C405" s="3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>
      <c r="A406" s="3"/>
      <c r="B406" s="3"/>
      <c r="C406" s="3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>
      <c r="A407" s="3"/>
      <c r="B407" s="3"/>
      <c r="C407" s="3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>
      <c r="A408" s="3"/>
      <c r="B408" s="3"/>
      <c r="C408" s="3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>
      <c r="A409" s="3"/>
      <c r="B409" s="3"/>
      <c r="C409" s="3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>
      <c r="A410" s="3"/>
      <c r="B410" s="3"/>
      <c r="C410" s="3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>
      <c r="A411" s="3"/>
      <c r="B411" s="3"/>
      <c r="C411" s="3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>
      <c r="A412" s="3"/>
      <c r="B412" s="3"/>
      <c r="C412" s="3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>
      <c r="A413" s="3"/>
      <c r="B413" s="3"/>
      <c r="C413" s="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>
      <c r="A414" s="3"/>
      <c r="B414" s="3"/>
      <c r="C414" s="3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>
      <c r="A415" s="3"/>
      <c r="B415" s="3"/>
      <c r="C415" s="3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>
      <c r="A416" s="3"/>
      <c r="B416" s="3"/>
      <c r="C416" s="3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>
      <c r="A417" s="3"/>
      <c r="B417" s="3"/>
      <c r="C417" s="3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>
      <c r="A418" s="3"/>
      <c r="B418" s="3"/>
      <c r="C418" s="3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>
      <c r="A419" s="3"/>
      <c r="B419" s="3"/>
      <c r="C419" s="3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>
      <c r="A420" s="3"/>
      <c r="B420" s="3"/>
      <c r="C420" s="3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>
      <c r="A421" s="3"/>
      <c r="B421" s="3"/>
      <c r="C421" s="3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>
      <c r="A422" s="3"/>
      <c r="B422" s="3"/>
      <c r="C422" s="3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>
      <c r="A423" s="3"/>
      <c r="B423" s="3"/>
      <c r="C423" s="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>
      <c r="A424" s="3"/>
      <c r="B424" s="3"/>
      <c r="C424" s="3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>
      <c r="A425" s="3"/>
      <c r="B425" s="3"/>
      <c r="C425" s="3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>
      <c r="A426" s="3"/>
      <c r="B426" s="3"/>
      <c r="C426" s="3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>
      <c r="A427" s="3"/>
      <c r="B427" s="3"/>
      <c r="C427" s="3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>
      <c r="A428" s="3"/>
      <c r="B428" s="3"/>
      <c r="C428" s="3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>
      <c r="A429" s="3"/>
      <c r="B429" s="3"/>
      <c r="C429" s="3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>
      <c r="A430" s="3"/>
      <c r="B430" s="3"/>
      <c r="C430" s="3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>
      <c r="A431" s="3"/>
      <c r="B431" s="3"/>
      <c r="C431" s="3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>
      <c r="A432" s="3"/>
      <c r="B432" s="3"/>
      <c r="C432" s="3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>
      <c r="A433" s="3"/>
      <c r="B433" s="3"/>
      <c r="C433" s="3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>
      <c r="A434" s="3"/>
      <c r="B434" s="3"/>
      <c r="C434" s="3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>
      <c r="A435" s="3"/>
      <c r="B435" s="3"/>
      <c r="C435" s="3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>
      <c r="A436" s="3"/>
      <c r="B436" s="3"/>
      <c r="C436" s="3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>
      <c r="A437" s="3"/>
      <c r="B437" s="3"/>
      <c r="C437" s="3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>
      <c r="A438" s="3"/>
      <c r="B438" s="3"/>
      <c r="C438" s="3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>
      <c r="A439" s="3"/>
      <c r="B439" s="3"/>
      <c r="C439" s="3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>
      <c r="A440" s="3"/>
      <c r="B440" s="3"/>
      <c r="C440" s="3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>
      <c r="A441" s="3"/>
      <c r="B441" s="3"/>
      <c r="C441" s="3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>
      <c r="A442" s="3"/>
      <c r="B442" s="3"/>
      <c r="C442" s="3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>
      <c r="A443" s="3"/>
      <c r="B443" s="3"/>
      <c r="C443" s="3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>
      <c r="A444" s="3"/>
      <c r="B444" s="3"/>
      <c r="C444" s="3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>
      <c r="A445" s="3"/>
      <c r="B445" s="3"/>
      <c r="C445" s="3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>
      <c r="A446" s="3"/>
      <c r="B446" s="3"/>
      <c r="C446" s="3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>
      <c r="A447" s="3"/>
      <c r="B447" s="3"/>
      <c r="C447" s="3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>
      <c r="A448" s="3"/>
      <c r="B448" s="3"/>
      <c r="C448" s="3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>
      <c r="A449" s="3"/>
      <c r="B449" s="3"/>
      <c r="C449" s="3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>
      <c r="A450" s="3"/>
      <c r="B450" s="3"/>
      <c r="C450" s="3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>
      <c r="A451" s="3"/>
      <c r="B451" s="3"/>
      <c r="C451" s="3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>
      <c r="A452" s="3"/>
      <c r="B452" s="3"/>
      <c r="C452" s="3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>
      <c r="A453" s="3"/>
      <c r="B453" s="3"/>
      <c r="C453" s="3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>
      <c r="A454" s="3"/>
      <c r="B454" s="3"/>
      <c r="C454" s="3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>
      <c r="A455" s="3"/>
      <c r="B455" s="3"/>
      <c r="C455" s="3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>
      <c r="A456" s="3"/>
      <c r="B456" s="3"/>
      <c r="C456" s="3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>
      <c r="A457" s="3"/>
      <c r="B457" s="3"/>
      <c r="C457" s="3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>
      <c r="A458" s="3"/>
      <c r="B458" s="3"/>
      <c r="C458" s="3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>
      <c r="A459" s="3"/>
      <c r="B459" s="3"/>
      <c r="C459" s="3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>
      <c r="A460" s="3"/>
      <c r="B460" s="3"/>
      <c r="C460" s="3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>
      <c r="A461" s="3"/>
      <c r="B461" s="3"/>
      <c r="C461" s="3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>
      <c r="A462" s="3"/>
      <c r="B462" s="3"/>
      <c r="C462" s="3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>
      <c r="A463" s="3"/>
      <c r="B463" s="3"/>
      <c r="C463" s="3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>
      <c r="A464" s="3"/>
      <c r="B464" s="3"/>
      <c r="C464" s="3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>
      <c r="A465" s="3"/>
      <c r="B465" s="3"/>
      <c r="C465" s="3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>
      <c r="A466" s="3"/>
      <c r="B466" s="3"/>
      <c r="C466" s="3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>
      <c r="A467" s="3"/>
      <c r="B467" s="3"/>
      <c r="C467" s="3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>
      <c r="A468" s="3"/>
      <c r="B468" s="3"/>
      <c r="C468" s="3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>
      <c r="A469" s="3"/>
      <c r="B469" s="3"/>
      <c r="C469" s="3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>
      <c r="A470" s="3"/>
      <c r="B470" s="3"/>
      <c r="C470" s="3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>
      <c r="A471" s="3"/>
      <c r="B471" s="3"/>
      <c r="C471" s="3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>
      <c r="A472" s="3"/>
      <c r="B472" s="3"/>
      <c r="C472" s="3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>
      <c r="A473" s="3"/>
      <c r="B473" s="3"/>
      <c r="C473" s="3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>
      <c r="A474" s="3"/>
      <c r="B474" s="3"/>
      <c r="C474" s="3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>
      <c r="A475" s="3"/>
      <c r="B475" s="3"/>
      <c r="C475" s="3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>
      <c r="A476" s="3"/>
      <c r="B476" s="3"/>
      <c r="C476" s="3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>
      <c r="A477" s="3"/>
      <c r="B477" s="3"/>
      <c r="C477" s="3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>
      <c r="A478" s="3"/>
      <c r="B478" s="3"/>
      <c r="C478" s="3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>
      <c r="A479" s="3"/>
      <c r="B479" s="3"/>
      <c r="C479" s="3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>
      <c r="A480" s="3"/>
      <c r="B480" s="3"/>
      <c r="C480" s="3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>
      <c r="A481" s="3"/>
      <c r="B481" s="3"/>
      <c r="C481" s="3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>
      <c r="A482" s="3"/>
      <c r="B482" s="3"/>
      <c r="C482" s="3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>
      <c r="A483" s="3"/>
      <c r="B483" s="3"/>
      <c r="C483" s="3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>
      <c r="A484" s="3"/>
      <c r="B484" s="3"/>
      <c r="C484" s="3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>
      <c r="A485" s="3"/>
      <c r="B485" s="3"/>
      <c r="C485" s="3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>
      <c r="A486" s="3"/>
      <c r="B486" s="3"/>
      <c r="C486" s="3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>
      <c r="A487" s="3"/>
      <c r="B487" s="3"/>
      <c r="C487" s="3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>
      <c r="A488" s="3"/>
      <c r="B488" s="3"/>
      <c r="C488" s="3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>
      <c r="A489" s="3"/>
      <c r="B489" s="3"/>
      <c r="C489" s="3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>
      <c r="A490" s="3"/>
      <c r="B490" s="3"/>
      <c r="C490" s="3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>
      <c r="A491" s="3"/>
      <c r="B491" s="3"/>
      <c r="C491" s="3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>
      <c r="A492" s="3"/>
      <c r="B492" s="3"/>
      <c r="C492" s="3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>
      <c r="A493" s="3"/>
      <c r="B493" s="3"/>
      <c r="C493" s="3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>
      <c r="A494" s="3"/>
      <c r="B494" s="3"/>
      <c r="C494" s="3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>
      <c r="A495" s="3"/>
      <c r="B495" s="3"/>
      <c r="C495" s="3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>
      <c r="A496" s="3"/>
      <c r="B496" s="3"/>
      <c r="C496" s="3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>
      <c r="A497" s="3"/>
      <c r="B497" s="3"/>
      <c r="C497" s="3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>
      <c r="A498" s="3"/>
      <c r="B498" s="3"/>
      <c r="C498" s="3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>
      <c r="A499" s="3"/>
      <c r="B499" s="3"/>
      <c r="C499" s="3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>
      <c r="A500" s="3"/>
      <c r="B500" s="3"/>
      <c r="C500" s="3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>
      <c r="A501" s="3"/>
      <c r="B501" s="3"/>
      <c r="C501" s="3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>
      <c r="A502" s="3"/>
      <c r="B502" s="3"/>
      <c r="C502" s="3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>
      <c r="A503" s="3"/>
      <c r="B503" s="3"/>
      <c r="C503" s="3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>
      <c r="A504" s="3"/>
      <c r="B504" s="3"/>
      <c r="C504" s="3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>
      <c r="A505" s="3"/>
      <c r="B505" s="3"/>
      <c r="C505" s="3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>
      <c r="A506" s="3"/>
      <c r="B506" s="3"/>
      <c r="C506" s="3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>
      <c r="A507" s="3"/>
      <c r="B507" s="3"/>
      <c r="C507" s="3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>
      <c r="A508" s="3"/>
      <c r="B508" s="3"/>
      <c r="C508" s="3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>
      <c r="A509" s="3"/>
      <c r="B509" s="3"/>
      <c r="C509" s="3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>
      <c r="A510" s="3"/>
      <c r="B510" s="3"/>
      <c r="C510" s="3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>
      <c r="A511" s="3"/>
      <c r="B511" s="3"/>
      <c r="C511" s="3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>
      <c r="A512" s="3"/>
      <c r="B512" s="3"/>
      <c r="C512" s="3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>
      <c r="A513" s="3"/>
      <c r="B513" s="3"/>
      <c r="C513" s="3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>
      <c r="A514" s="3"/>
      <c r="B514" s="3"/>
      <c r="C514" s="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>
      <c r="A515" s="3"/>
      <c r="B515" s="3"/>
      <c r="C515" s="3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>
      <c r="A516" s="3"/>
      <c r="B516" s="3"/>
      <c r="C516" s="3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>
      <c r="A517" s="3"/>
      <c r="B517" s="3"/>
      <c r="C517" s="3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>
      <c r="A518" s="3"/>
      <c r="B518" s="3"/>
      <c r="C518" s="3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>
      <c r="A519" s="3"/>
      <c r="B519" s="3"/>
      <c r="C519" s="3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>
      <c r="A520" s="3"/>
      <c r="B520" s="3"/>
      <c r="C520" s="3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>
      <c r="A521" s="3"/>
      <c r="B521" s="3"/>
      <c r="C521" s="3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>
      <c r="A522" s="3"/>
      <c r="B522" s="3"/>
      <c r="C522" s="3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>
      <c r="A523" s="3"/>
      <c r="B523" s="3"/>
      <c r="C523" s="3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>
      <c r="A524" s="3"/>
      <c r="B524" s="3"/>
      <c r="C524" s="3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>
      <c r="A525" s="3"/>
      <c r="B525" s="3"/>
      <c r="C525" s="3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>
      <c r="A526" s="3"/>
      <c r="B526" s="3"/>
      <c r="C526" s="3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>
      <c r="A527" s="3"/>
      <c r="B527" s="3"/>
      <c r="C527" s="3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>
      <c r="A528" s="3"/>
      <c r="B528" s="3"/>
      <c r="C528" s="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>
      <c r="A529" s="3"/>
      <c r="B529" s="3"/>
      <c r="C529" s="3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>
      <c r="A530" s="3"/>
      <c r="B530" s="3"/>
      <c r="C530" s="3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>
      <c r="A531" s="3"/>
      <c r="B531" s="3"/>
      <c r="C531" s="3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>
      <c r="A532" s="3"/>
      <c r="B532" s="3"/>
      <c r="C532" s="3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>
      <c r="A533" s="3"/>
      <c r="B533" s="3"/>
      <c r="C533" s="3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>
      <c r="A534" s="3"/>
      <c r="B534" s="3"/>
      <c r="C534" s="3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>
      <c r="A535" s="3"/>
      <c r="B535" s="3"/>
      <c r="C535" s="3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>
      <c r="A536" s="3"/>
      <c r="B536" s="3"/>
      <c r="C536" s="3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>
      <c r="A537" s="3"/>
      <c r="B537" s="3"/>
      <c r="C537" s="3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>
      <c r="A538" s="3"/>
      <c r="B538" s="3"/>
      <c r="C538" s="3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>
      <c r="A539" s="3"/>
      <c r="B539" s="3"/>
      <c r="C539" s="3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>
      <c r="A540" s="3"/>
      <c r="B540" s="3"/>
      <c r="C540" s="3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>
      <c r="A541" s="3"/>
      <c r="B541" s="3"/>
      <c r="C541" s="3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>
      <c r="A542" s="3"/>
      <c r="B542" s="3"/>
      <c r="C542" s="3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>
      <c r="A543" s="3"/>
      <c r="B543" s="3"/>
      <c r="C543" s="3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>
      <c r="A544" s="3"/>
      <c r="B544" s="3"/>
      <c r="C544" s="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>
      <c r="A545" s="3"/>
      <c r="B545" s="3"/>
      <c r="C545" s="3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>
      <c r="A546" s="3"/>
      <c r="B546" s="3"/>
      <c r="C546" s="3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>
      <c r="A547" s="3"/>
      <c r="B547" s="3"/>
      <c r="C547" s="3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>
      <c r="A548" s="3"/>
      <c r="B548" s="3"/>
      <c r="C548" s="3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>
      <c r="A549" s="3"/>
      <c r="B549" s="3"/>
      <c r="C549" s="3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>
      <c r="A550" s="3"/>
      <c r="B550" s="3"/>
      <c r="C550" s="3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>
      <c r="A551" s="3"/>
      <c r="B551" s="3"/>
      <c r="C551" s="3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>
      <c r="A552" s="3"/>
      <c r="B552" s="3"/>
      <c r="C552" s="3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>
      <c r="A553" s="3"/>
      <c r="B553" s="3"/>
      <c r="C553" s="3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>
      <c r="A554" s="3"/>
      <c r="B554" s="3"/>
      <c r="C554" s="3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>
      <c r="A555" s="3"/>
      <c r="B555" s="3"/>
      <c r="C555" s="3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>
      <c r="A556" s="3"/>
      <c r="B556" s="3"/>
      <c r="C556" s="3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>
      <c r="A557" s="3"/>
      <c r="B557" s="3"/>
      <c r="C557" s="3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>
      <c r="A558" s="3"/>
      <c r="B558" s="3"/>
      <c r="C558" s="3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>
      <c r="A559" s="3"/>
      <c r="B559" s="3"/>
      <c r="C559" s="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>
      <c r="A560" s="3"/>
      <c r="B560" s="3"/>
      <c r="C560" s="3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>
      <c r="A561" s="3"/>
      <c r="B561" s="3"/>
      <c r="C561" s="3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>
      <c r="A562" s="3"/>
      <c r="B562" s="3"/>
      <c r="C562" s="3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>
      <c r="A563" s="3"/>
      <c r="B563" s="3"/>
      <c r="C563" s="3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>
      <c r="A564" s="3"/>
      <c r="B564" s="3"/>
      <c r="C564" s="3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>
      <c r="A565" s="3"/>
      <c r="B565" s="3"/>
      <c r="C565" s="3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>
      <c r="A566" s="3"/>
      <c r="B566" s="3"/>
      <c r="C566" s="3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>
      <c r="A567" s="3"/>
      <c r="B567" s="3"/>
      <c r="C567" s="3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>
      <c r="A568" s="3"/>
      <c r="B568" s="3"/>
      <c r="C568" s="3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>
      <c r="A569" s="3"/>
      <c r="B569" s="3"/>
      <c r="C569" s="3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>
      <c r="A570" s="3"/>
      <c r="B570" s="3"/>
      <c r="C570" s="3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>
      <c r="A571" s="3"/>
      <c r="B571" s="3"/>
      <c r="C571" s="3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>
      <c r="A572" s="3"/>
      <c r="B572" s="3"/>
      <c r="C572" s="3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>
      <c r="A573" s="3"/>
      <c r="B573" s="3"/>
      <c r="C573" s="3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>
      <c r="A574" s="3"/>
      <c r="B574" s="3"/>
      <c r="C574" s="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>
      <c r="A575" s="3"/>
      <c r="B575" s="3"/>
      <c r="C575" s="3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>
      <c r="A576" s="3"/>
      <c r="B576" s="3"/>
      <c r="C576" s="3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>
      <c r="A577" s="3"/>
      <c r="B577" s="3"/>
      <c r="C577" s="3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>
      <c r="A578" s="3"/>
      <c r="B578" s="3"/>
      <c r="C578" s="3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>
      <c r="A579" s="3"/>
      <c r="B579" s="3"/>
      <c r="C579" s="3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>
      <c r="A580" s="3"/>
      <c r="B580" s="3"/>
      <c r="C580" s="3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>
      <c r="A581" s="3"/>
      <c r="B581" s="3"/>
      <c r="C581" s="3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>
      <c r="A582" s="3"/>
      <c r="B582" s="3"/>
      <c r="C582" s="3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>
      <c r="A583" s="3"/>
      <c r="B583" s="3"/>
      <c r="C583" s="3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>
      <c r="A584" s="3"/>
      <c r="B584" s="3"/>
      <c r="C584" s="3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>
      <c r="A585" s="3"/>
      <c r="B585" s="3"/>
      <c r="C585" s="3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>
      <c r="A586" s="3"/>
      <c r="B586" s="3"/>
      <c r="C586" s="3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>
      <c r="A587" s="3"/>
      <c r="B587" s="3"/>
      <c r="C587" s="3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>
      <c r="A588" s="3"/>
      <c r="B588" s="3"/>
      <c r="C588" s="3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>
      <c r="A589" s="3"/>
      <c r="B589" s="3"/>
      <c r="C589" s="3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>
      <c r="A590" s="3"/>
      <c r="B590" s="3"/>
      <c r="C590" s="3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>
      <c r="A591" s="3"/>
      <c r="B591" s="3"/>
      <c r="C591" s="3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>
      <c r="A592" s="3"/>
      <c r="B592" s="3"/>
      <c r="C592" s="3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>
      <c r="A593" s="3"/>
      <c r="B593" s="3"/>
      <c r="C593" s="3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>
      <c r="A594" s="3"/>
      <c r="B594" s="3"/>
      <c r="C594" s="3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>
      <c r="A595" s="3"/>
      <c r="B595" s="3"/>
      <c r="C595" s="3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>
      <c r="A596" s="3"/>
      <c r="B596" s="3"/>
      <c r="C596" s="3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>
      <c r="A597" s="3"/>
      <c r="B597" s="3"/>
      <c r="C597" s="3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>
      <c r="A598" s="3"/>
      <c r="B598" s="3"/>
      <c r="C598" s="3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>
      <c r="A599" s="3"/>
      <c r="B599" s="3"/>
      <c r="C599" s="3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>
      <c r="A600" s="3"/>
      <c r="B600" s="3"/>
      <c r="C600" s="3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>
      <c r="A601" s="3"/>
      <c r="B601" s="3"/>
      <c r="C601" s="3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>
      <c r="A602" s="3"/>
      <c r="B602" s="3"/>
      <c r="C602" s="3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>
      <c r="A603" s="3"/>
      <c r="B603" s="3"/>
      <c r="C603" s="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>
      <c r="A604" s="3"/>
      <c r="B604" s="3"/>
      <c r="C604" s="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>
      <c r="A605" s="3"/>
      <c r="B605" s="3"/>
      <c r="C605" s="3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>
      <c r="A606" s="3"/>
      <c r="B606" s="3"/>
      <c r="C606" s="3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>
      <c r="A607" s="3"/>
      <c r="B607" s="3"/>
      <c r="C607" s="3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>
      <c r="A608" s="3"/>
      <c r="B608" s="3"/>
      <c r="C608" s="3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>
      <c r="A609" s="3"/>
      <c r="B609" s="3"/>
      <c r="C609" s="3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>
      <c r="A610" s="3"/>
      <c r="B610" s="3"/>
      <c r="C610" s="3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>
      <c r="A611" s="3"/>
      <c r="B611" s="3"/>
      <c r="C611" s="3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>
      <c r="A612" s="3"/>
      <c r="B612" s="3"/>
      <c r="C612" s="3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>
      <c r="A613" s="3"/>
      <c r="B613" s="3"/>
      <c r="C613" s="3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>
      <c r="A614" s="3"/>
      <c r="B614" s="3"/>
      <c r="C614" s="3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>
      <c r="A615" s="3"/>
      <c r="B615" s="3"/>
      <c r="C615" s="3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>
      <c r="A616" s="3"/>
      <c r="B616" s="3"/>
      <c r="C616" s="3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>
      <c r="A617" s="3"/>
      <c r="B617" s="3"/>
      <c r="C617" s="3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>
      <c r="A618" s="3"/>
      <c r="B618" s="3"/>
      <c r="C618" s="3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>
      <c r="A619" s="3"/>
      <c r="B619" s="3"/>
      <c r="C619" s="3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>
      <c r="A620" s="3"/>
      <c r="B620" s="3"/>
      <c r="C620" s="3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>
      <c r="A621" s="3"/>
      <c r="B621" s="3"/>
      <c r="C621" s="3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>
      <c r="A622" s="3"/>
      <c r="B622" s="3"/>
      <c r="C622" s="3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>
      <c r="A623" s="3"/>
      <c r="B623" s="3"/>
      <c r="C623" s="3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>
      <c r="A624" s="3"/>
      <c r="B624" s="3"/>
      <c r="C624" s="3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>
      <c r="A625" s="3"/>
      <c r="B625" s="3"/>
      <c r="C625" s="3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>
      <c r="A626" s="3"/>
      <c r="B626" s="3"/>
      <c r="C626" s="3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>
      <c r="A627" s="3"/>
      <c r="B627" s="3"/>
      <c r="C627" s="3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>
      <c r="A628" s="3"/>
      <c r="B628" s="3"/>
      <c r="C628" s="3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>
      <c r="A629" s="3"/>
      <c r="B629" s="3"/>
      <c r="C629" s="3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>
      <c r="A630" s="3"/>
      <c r="B630" s="3"/>
      <c r="C630" s="3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>
      <c r="A631" s="3"/>
      <c r="B631" s="3"/>
      <c r="C631" s="3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>
      <c r="A632" s="3"/>
      <c r="B632" s="3"/>
      <c r="C632" s="3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>
      <c r="A633" s="3"/>
      <c r="B633" s="3"/>
      <c r="C633" s="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>
      <c r="A634" s="3"/>
      <c r="B634" s="3"/>
      <c r="C634" s="3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>
      <c r="A635" s="3"/>
      <c r="B635" s="3"/>
      <c r="C635" s="3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>
      <c r="A636" s="3"/>
      <c r="B636" s="3"/>
      <c r="C636" s="3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>
      <c r="A637" s="3"/>
      <c r="B637" s="3"/>
      <c r="C637" s="3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>
      <c r="A638" s="3"/>
      <c r="B638" s="3"/>
      <c r="C638" s="3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>
      <c r="A639" s="3"/>
      <c r="B639" s="3"/>
      <c r="C639" s="3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>
      <c r="A640" s="3"/>
      <c r="B640" s="3"/>
      <c r="C640" s="3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>
      <c r="A641" s="3"/>
      <c r="B641" s="3"/>
      <c r="C641" s="3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>
      <c r="A642" s="3"/>
      <c r="B642" s="3"/>
      <c r="C642" s="3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>
      <c r="A643" s="3"/>
      <c r="B643" s="3"/>
      <c r="C643" s="3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>
      <c r="A644" s="3"/>
      <c r="B644" s="3"/>
      <c r="C644" s="3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>
      <c r="A645" s="3"/>
      <c r="B645" s="3"/>
      <c r="C645" s="3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>
      <c r="A646" s="3"/>
      <c r="B646" s="3"/>
      <c r="C646" s="3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>
      <c r="A647" s="3"/>
      <c r="B647" s="3"/>
      <c r="C647" s="3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>
      <c r="A648" s="3"/>
      <c r="B648" s="3"/>
      <c r="C648" s="3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>
      <c r="A649" s="3"/>
      <c r="B649" s="3"/>
      <c r="C649" s="3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>
      <c r="A650" s="3"/>
      <c r="B650" s="3"/>
      <c r="C650" s="3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>
      <c r="A651" s="3"/>
      <c r="B651" s="3"/>
      <c r="C651" s="3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>
      <c r="A652" s="3"/>
      <c r="B652" s="3"/>
      <c r="C652" s="3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>
      <c r="A653" s="3"/>
      <c r="B653" s="3"/>
      <c r="C653" s="3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>
      <c r="A654" s="3"/>
      <c r="B654" s="3"/>
      <c r="C654" s="3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>
      <c r="A655" s="3"/>
      <c r="B655" s="3"/>
      <c r="C655" s="3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>
      <c r="A656" s="3"/>
      <c r="B656" s="3"/>
      <c r="C656" s="3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>
      <c r="A657" s="3"/>
      <c r="B657" s="3"/>
      <c r="C657" s="3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>
      <c r="A658" s="3"/>
      <c r="B658" s="3"/>
      <c r="C658" s="3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>
      <c r="A659" s="3"/>
      <c r="B659" s="3"/>
      <c r="C659" s="3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>
      <c r="A660" s="3"/>
      <c r="B660" s="3"/>
      <c r="C660" s="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>
      <c r="A661" s="3"/>
      <c r="B661" s="3"/>
      <c r="C661" s="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>
      <c r="A662" s="3"/>
      <c r="B662" s="3"/>
      <c r="C662" s="3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>
      <c r="A663" s="3"/>
      <c r="B663" s="3"/>
      <c r="C663" s="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>
      <c r="A664" s="3"/>
      <c r="B664" s="3"/>
      <c r="C664" s="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>
      <c r="A665" s="3"/>
      <c r="B665" s="3"/>
      <c r="C665" s="3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>
      <c r="A666" s="3"/>
      <c r="B666" s="3"/>
      <c r="C666" s="3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>
      <c r="A667" s="3"/>
      <c r="B667" s="3"/>
      <c r="C667" s="3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>
      <c r="A668" s="3"/>
      <c r="B668" s="3"/>
      <c r="C668" s="3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>
      <c r="A669" s="3"/>
      <c r="B669" s="3"/>
      <c r="C669" s="3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>
      <c r="A670" s="3"/>
      <c r="B670" s="3"/>
      <c r="C670" s="3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>
      <c r="A671" s="3"/>
      <c r="B671" s="3"/>
      <c r="C671" s="3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>
      <c r="A672" s="3"/>
      <c r="B672" s="3"/>
      <c r="C672" s="3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>
      <c r="A673" s="3"/>
      <c r="B673" s="3"/>
      <c r="C673" s="3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>
      <c r="A674" s="3"/>
      <c r="B674" s="3"/>
      <c r="C674" s="3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>
      <c r="A675" s="3"/>
      <c r="B675" s="3"/>
      <c r="C675" s="3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>
      <c r="A676" s="3"/>
      <c r="B676" s="3"/>
      <c r="C676" s="3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>
      <c r="A677" s="3"/>
      <c r="B677" s="3"/>
      <c r="C677" s="3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>
      <c r="A678" s="3"/>
      <c r="B678" s="3"/>
      <c r="C678" s="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>
      <c r="A679" s="3"/>
      <c r="B679" s="3"/>
      <c r="C679" s="3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>
      <c r="A680" s="3"/>
      <c r="B680" s="3"/>
      <c r="C680" s="3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>
      <c r="A681" s="3"/>
      <c r="B681" s="3"/>
      <c r="C681" s="3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>
      <c r="A682" s="3"/>
      <c r="B682" s="3"/>
      <c r="C682" s="3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>
      <c r="A683" s="3"/>
      <c r="B683" s="3"/>
      <c r="C683" s="3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>
      <c r="A684" s="3"/>
      <c r="B684" s="3"/>
      <c r="C684" s="3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>
      <c r="A685" s="3"/>
      <c r="B685" s="3"/>
      <c r="C685" s="3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>
      <c r="A686" s="3"/>
      <c r="B686" s="3"/>
      <c r="C686" s="3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>
      <c r="A687" s="3"/>
      <c r="B687" s="3"/>
      <c r="C687" s="3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>
      <c r="A688" s="3"/>
      <c r="B688" s="3"/>
      <c r="C688" s="3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>
      <c r="A689" s="3"/>
      <c r="B689" s="3"/>
      <c r="C689" s="3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>
      <c r="A690" s="3"/>
      <c r="B690" s="3"/>
      <c r="C690" s="3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>
      <c r="A691" s="3"/>
      <c r="B691" s="3"/>
      <c r="C691" s="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>
      <c r="A692" s="3"/>
      <c r="B692" s="3"/>
      <c r="C692" s="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>
      <c r="A693" s="3"/>
      <c r="B693" s="3"/>
      <c r="C693" s="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>
      <c r="A694" s="3"/>
      <c r="B694" s="3"/>
      <c r="C694" s="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>
      <c r="A695" s="3"/>
      <c r="B695" s="3"/>
      <c r="C695" s="3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>
      <c r="A696" s="3"/>
      <c r="B696" s="3"/>
      <c r="C696" s="3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>
      <c r="A697" s="3"/>
      <c r="B697" s="3"/>
      <c r="C697" s="3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>
      <c r="A698" s="3"/>
      <c r="B698" s="3"/>
      <c r="C698" s="3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>
      <c r="A699" s="3"/>
      <c r="B699" s="3"/>
      <c r="C699" s="3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>
      <c r="A700" s="3"/>
      <c r="B700" s="3"/>
      <c r="C700" s="3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>
      <c r="A701" s="3"/>
      <c r="B701" s="3"/>
      <c r="C701" s="3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>
      <c r="A702" s="3"/>
      <c r="B702" s="3"/>
      <c r="C702" s="3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>
      <c r="A703" s="3"/>
      <c r="B703" s="3"/>
      <c r="C703" s="3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>
      <c r="A704" s="3"/>
      <c r="B704" s="3"/>
      <c r="C704" s="3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>
      <c r="A705" s="3"/>
      <c r="B705" s="3"/>
      <c r="C705" s="3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>
      <c r="A706" s="3"/>
      <c r="B706" s="3"/>
      <c r="C706" s="3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>
      <c r="A707" s="3"/>
      <c r="B707" s="3"/>
      <c r="C707" s="3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>
      <c r="A708" s="3"/>
      <c r="B708" s="3"/>
      <c r="C708" s="3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>
      <c r="A709" s="3"/>
      <c r="B709" s="3"/>
      <c r="C709" s="3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>
      <c r="A710" s="3"/>
      <c r="B710" s="3"/>
      <c r="C710" s="3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>
      <c r="A711" s="3"/>
      <c r="B711" s="3"/>
      <c r="C711" s="3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>
      <c r="A712" s="3"/>
      <c r="B712" s="3"/>
      <c r="C712" s="3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>
      <c r="A713" s="3"/>
      <c r="B713" s="3"/>
      <c r="C713" s="3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>
      <c r="A714" s="3"/>
      <c r="B714" s="3"/>
      <c r="C714" s="3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>
      <c r="A715" s="3"/>
      <c r="B715" s="3"/>
      <c r="C715" s="3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>
      <c r="A716" s="3"/>
      <c r="B716" s="3"/>
      <c r="C716" s="3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>
      <c r="A717" s="3"/>
      <c r="B717" s="3"/>
      <c r="C717" s="3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>
      <c r="A718" s="3"/>
      <c r="B718" s="3"/>
      <c r="C718" s="3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>
      <c r="A719" s="3"/>
      <c r="B719" s="3"/>
      <c r="C719" s="3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>
      <c r="A720" s="3"/>
      <c r="B720" s="3"/>
      <c r="C720" s="3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>
      <c r="A721" s="3"/>
      <c r="B721" s="3"/>
      <c r="C721" s="3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>
      <c r="A722" s="3"/>
      <c r="B722" s="3"/>
      <c r="C722" s="3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>
      <c r="A723" s="3"/>
      <c r="B723" s="3"/>
      <c r="C723" s="3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>
      <c r="A724" s="3"/>
      <c r="B724" s="3"/>
      <c r="C724" s="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>
      <c r="A725" s="3"/>
      <c r="B725" s="3"/>
      <c r="C725" s="3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>
      <c r="A726" s="3"/>
      <c r="B726" s="3"/>
      <c r="C726" s="3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>
      <c r="A727" s="3"/>
      <c r="B727" s="3"/>
      <c r="C727" s="3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>
      <c r="A728" s="3"/>
      <c r="B728" s="3"/>
      <c r="C728" s="3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>
      <c r="A729" s="3"/>
      <c r="B729" s="3"/>
      <c r="C729" s="3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>
      <c r="A730" s="3"/>
      <c r="B730" s="3"/>
      <c r="C730" s="3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>
      <c r="A731" s="3"/>
      <c r="B731" s="3"/>
      <c r="C731" s="3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>
      <c r="A732" s="3"/>
      <c r="B732" s="3"/>
      <c r="C732" s="3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>
      <c r="A733" s="3"/>
      <c r="B733" s="3"/>
      <c r="C733" s="3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>
      <c r="A734" s="3"/>
      <c r="B734" s="3"/>
      <c r="C734" s="3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>
      <c r="A735" s="3"/>
      <c r="B735" s="3"/>
      <c r="C735" s="3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>
      <c r="A736" s="3"/>
      <c r="B736" s="3"/>
      <c r="C736" s="3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>
      <c r="A737" s="3"/>
      <c r="B737" s="3"/>
      <c r="C737" s="3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>
      <c r="A738" s="3"/>
      <c r="B738" s="3"/>
      <c r="C738" s="3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>
      <c r="A739" s="3"/>
      <c r="B739" s="3"/>
      <c r="C739" s="3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>
      <c r="A740" s="3"/>
      <c r="B740" s="3"/>
      <c r="C740" s="3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>
      <c r="A741" s="3"/>
      <c r="B741" s="3"/>
      <c r="C741" s="3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>
      <c r="A742" s="3"/>
      <c r="B742" s="3"/>
      <c r="C742" s="3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>
      <c r="A743" s="3"/>
      <c r="B743" s="3"/>
      <c r="C743" s="3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>
      <c r="A744" s="3"/>
      <c r="B744" s="3"/>
      <c r="C744" s="3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>
      <c r="A745" s="3"/>
      <c r="B745" s="3"/>
      <c r="C745" s="3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>
      <c r="A746" s="3"/>
      <c r="B746" s="3"/>
      <c r="C746" s="3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>
      <c r="A747" s="3"/>
      <c r="B747" s="3"/>
      <c r="C747" s="3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>
      <c r="A748" s="3"/>
      <c r="B748" s="3"/>
      <c r="C748" s="3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>
      <c r="A749" s="3"/>
      <c r="B749" s="3"/>
      <c r="C749" s="3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>
      <c r="A750" s="3"/>
      <c r="B750" s="3"/>
      <c r="C750" s="3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>
      <c r="A751" s="3"/>
      <c r="B751" s="3"/>
      <c r="C751" s="3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>
      <c r="A752" s="3"/>
      <c r="B752" s="3"/>
      <c r="C752" s="3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>
      <c r="A753" s="3"/>
      <c r="B753" s="3"/>
      <c r="C753" s="3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>
      <c r="A754" s="3"/>
      <c r="B754" s="3"/>
      <c r="C754" s="3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>
      <c r="A755" s="3"/>
      <c r="B755" s="3"/>
      <c r="C755" s="3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>
      <c r="A756" s="3"/>
      <c r="B756" s="3"/>
      <c r="C756" s="3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>
      <c r="A757" s="3"/>
      <c r="B757" s="3"/>
      <c r="C757" s="3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>
      <c r="A758" s="3"/>
      <c r="B758" s="3"/>
      <c r="C758" s="3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>
      <c r="A759" s="3"/>
      <c r="B759" s="3"/>
      <c r="C759" s="3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>
      <c r="A760" s="3"/>
      <c r="B760" s="3"/>
      <c r="C760" s="3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>
      <c r="A761" s="3"/>
      <c r="B761" s="3"/>
      <c r="C761" s="3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>
      <c r="A762" s="3"/>
      <c r="B762" s="3"/>
      <c r="C762" s="3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>
      <c r="A763" s="3"/>
      <c r="B763" s="3"/>
      <c r="C763" s="3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>
      <c r="A764" s="3"/>
      <c r="B764" s="3"/>
      <c r="C764" s="3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>
      <c r="A765" s="3"/>
      <c r="B765" s="3"/>
      <c r="C765" s="3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>
      <c r="A766" s="3"/>
      <c r="B766" s="3"/>
      <c r="C766" s="3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>
      <c r="A767" s="3"/>
      <c r="B767" s="3"/>
      <c r="C767" s="3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>
      <c r="A768" s="3"/>
      <c r="B768" s="3"/>
      <c r="C768" s="3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>
      <c r="A769" s="3"/>
      <c r="B769" s="3"/>
      <c r="C769" s="3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>
      <c r="A770" s="3"/>
      <c r="B770" s="3"/>
      <c r="C770" s="3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>
      <c r="A771" s="3"/>
      <c r="B771" s="3"/>
      <c r="C771" s="3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>
      <c r="A772" s="3"/>
      <c r="B772" s="3"/>
      <c r="C772" s="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>
      <c r="A773" s="3"/>
      <c r="B773" s="3"/>
      <c r="C773" s="3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>
      <c r="A774" s="3"/>
      <c r="B774" s="3"/>
      <c r="C774" s="3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>
      <c r="A775" s="3"/>
      <c r="B775" s="3"/>
      <c r="C775" s="3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>
      <c r="A776" s="3"/>
      <c r="B776" s="3"/>
      <c r="C776" s="3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>
      <c r="A777" s="3"/>
      <c r="B777" s="3"/>
      <c r="C777" s="3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>
      <c r="A778" s="3"/>
      <c r="B778" s="3"/>
      <c r="C778" s="3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>
      <c r="A779" s="3"/>
      <c r="B779" s="3"/>
      <c r="C779" s="3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>
      <c r="A780" s="3"/>
      <c r="B780" s="3"/>
      <c r="C780" s="3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>
      <c r="A781" s="3"/>
      <c r="B781" s="3"/>
      <c r="C781" s="3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>
      <c r="A782" s="3"/>
      <c r="B782" s="3"/>
      <c r="C782" s="3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>
      <c r="A783" s="3"/>
      <c r="B783" s="3"/>
      <c r="C783" s="3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>
      <c r="A784" s="3"/>
      <c r="B784" s="3"/>
      <c r="C784" s="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>
      <c r="A785" s="3"/>
      <c r="B785" s="3"/>
      <c r="C785" s="3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>
      <c r="A786" s="3"/>
      <c r="B786" s="3"/>
      <c r="C786" s="3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>
      <c r="A787" s="3"/>
      <c r="B787" s="3"/>
      <c r="C787" s="3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>
      <c r="A788" s="3"/>
      <c r="B788" s="3"/>
      <c r="C788" s="3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>
      <c r="A789" s="3"/>
      <c r="B789" s="3"/>
      <c r="C789" s="3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>
      <c r="A790" s="3"/>
      <c r="B790" s="3"/>
      <c r="C790" s="3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>
      <c r="A791" s="3"/>
      <c r="B791" s="3"/>
      <c r="C791" s="3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>
      <c r="A792" s="3"/>
      <c r="B792" s="3"/>
      <c r="C792" s="3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>
      <c r="A793" s="3"/>
      <c r="B793" s="3"/>
      <c r="C793" s="3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>
      <c r="A794" s="3"/>
      <c r="B794" s="3"/>
      <c r="C794" s="3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>
      <c r="A795" s="3"/>
      <c r="B795" s="3"/>
      <c r="C795" s="3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>
      <c r="A796" s="3"/>
      <c r="B796" s="3"/>
      <c r="C796" s="3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>
      <c r="A797" s="3"/>
      <c r="B797" s="3"/>
      <c r="C797" s="3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>
      <c r="A798" s="3"/>
      <c r="B798" s="3"/>
      <c r="C798" s="3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>
      <c r="A799" s="3"/>
      <c r="B799" s="3"/>
      <c r="C799" s="3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>
      <c r="A800" s="3"/>
      <c r="B800" s="3"/>
      <c r="C800" s="3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>
      <c r="A801" s="3"/>
      <c r="B801" s="3"/>
      <c r="C801" s="3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>
      <c r="A802" s="3"/>
      <c r="B802" s="3"/>
      <c r="C802" s="3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>
      <c r="A803" s="3"/>
      <c r="B803" s="3"/>
      <c r="C803" s="3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>
      <c r="A804" s="3"/>
      <c r="B804" s="3"/>
      <c r="C804" s="3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>
      <c r="A805" s="3"/>
      <c r="B805" s="3"/>
      <c r="C805" s="3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>
      <c r="A806" s="3"/>
      <c r="B806" s="3"/>
      <c r="C806" s="3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>
      <c r="A807" s="3"/>
      <c r="B807" s="3"/>
      <c r="C807" s="3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>
      <c r="A808" s="3"/>
      <c r="B808" s="3"/>
      <c r="C808" s="3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>
      <c r="A809" s="3"/>
      <c r="B809" s="3"/>
      <c r="C809" s="3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>
      <c r="A810" s="3"/>
      <c r="B810" s="3"/>
      <c r="C810" s="3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>
      <c r="A811" s="3"/>
      <c r="B811" s="3"/>
      <c r="C811" s="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>
      <c r="A812" s="3"/>
      <c r="B812" s="3"/>
      <c r="C812" s="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>
      <c r="A813" s="3"/>
      <c r="B813" s="3"/>
      <c r="C813" s="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>
      <c r="A814" s="3"/>
      <c r="B814" s="3"/>
      <c r="C814" s="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>
      <c r="A815" s="3"/>
      <c r="B815" s="3"/>
      <c r="C815" s="3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>
      <c r="A816" s="3"/>
      <c r="B816" s="3"/>
      <c r="C816" s="3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>
      <c r="A817" s="3"/>
      <c r="B817" s="3"/>
      <c r="C817" s="3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>
      <c r="A818" s="3"/>
      <c r="B818" s="3"/>
      <c r="C818" s="3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>
      <c r="A819" s="3"/>
      <c r="B819" s="3"/>
      <c r="C819" s="3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>
      <c r="A820" s="3"/>
      <c r="B820" s="3"/>
      <c r="C820" s="3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>
      <c r="A821" s="3"/>
      <c r="B821" s="3"/>
      <c r="C821" s="3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>
      <c r="A822" s="3"/>
      <c r="B822" s="3"/>
      <c r="C822" s="3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>
      <c r="A823" s="3"/>
      <c r="B823" s="3"/>
      <c r="C823" s="3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>
      <c r="A824" s="3"/>
      <c r="B824" s="3"/>
      <c r="C824" s="3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>
      <c r="A825" s="3"/>
      <c r="B825" s="3"/>
      <c r="C825" s="3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>
      <c r="A826" s="3"/>
      <c r="B826" s="3"/>
      <c r="C826" s="3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>
      <c r="A827" s="3"/>
      <c r="B827" s="3"/>
      <c r="C827" s="3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>
      <c r="A828" s="3"/>
      <c r="B828" s="3"/>
      <c r="C828" s="3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>
      <c r="A829" s="3"/>
      <c r="B829" s="3"/>
      <c r="C829" s="3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>
      <c r="A830" s="3"/>
      <c r="B830" s="3"/>
      <c r="C830" s="3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>
      <c r="A831" s="3"/>
      <c r="B831" s="3"/>
      <c r="C831" s="3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>
      <c r="A832" s="3"/>
      <c r="B832" s="3"/>
      <c r="C832" s="3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>
      <c r="A833" s="3"/>
      <c r="B833" s="3"/>
      <c r="C833" s="3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>
      <c r="A834" s="3"/>
      <c r="B834" s="3"/>
      <c r="C834" s="3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>
      <c r="A835" s="3"/>
      <c r="B835" s="3"/>
      <c r="C835" s="3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>
      <c r="A836" s="3"/>
      <c r="B836" s="3"/>
      <c r="C836" s="3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>
      <c r="A837" s="3"/>
      <c r="B837" s="3"/>
      <c r="C837" s="3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>
      <c r="A838" s="3"/>
      <c r="B838" s="3"/>
      <c r="C838" s="3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>
      <c r="A839" s="3"/>
      <c r="B839" s="3"/>
      <c r="C839" s="3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>
      <c r="A840" s="3"/>
      <c r="B840" s="3"/>
      <c r="C840" s="3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>
      <c r="A841" s="3"/>
      <c r="B841" s="3"/>
      <c r="C841" s="3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>
      <c r="A842" s="3"/>
      <c r="B842" s="3"/>
      <c r="C842" s="3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>
      <c r="A843" s="3"/>
      <c r="B843" s="3"/>
      <c r="C843" s="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>
      <c r="A844" s="3"/>
      <c r="B844" s="3"/>
      <c r="C844" s="3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>
      <c r="A845" s="3"/>
      <c r="B845" s="3"/>
      <c r="C845" s="3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>
      <c r="A846" s="3"/>
      <c r="B846" s="3"/>
      <c r="C846" s="3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>
      <c r="A847" s="3"/>
      <c r="B847" s="3"/>
      <c r="C847" s="3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>
      <c r="A848" s="3"/>
      <c r="B848" s="3"/>
      <c r="C848" s="3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>
      <c r="A849" s="3"/>
      <c r="B849" s="3"/>
      <c r="C849" s="3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>
      <c r="A850" s="3"/>
      <c r="B850" s="3"/>
      <c r="C850" s="3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>
      <c r="A851" s="3"/>
      <c r="B851" s="3"/>
      <c r="C851" s="3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>
      <c r="A852" s="3"/>
      <c r="B852" s="3"/>
      <c r="C852" s="3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>
      <c r="A853" s="3"/>
      <c r="B853" s="3"/>
      <c r="C853" s="3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>
      <c r="A854" s="3"/>
      <c r="B854" s="3"/>
      <c r="C854" s="3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>
      <c r="A855" s="3"/>
      <c r="B855" s="3"/>
      <c r="C855" s="3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>
      <c r="A856" s="3"/>
      <c r="B856" s="3"/>
      <c r="C856" s="3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>
      <c r="A857" s="3"/>
      <c r="B857" s="3"/>
      <c r="C857" s="3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>
      <c r="A858" s="3"/>
      <c r="B858" s="3"/>
      <c r="C858" s="3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>
      <c r="A859" s="3"/>
      <c r="B859" s="3"/>
      <c r="C859" s="3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>
      <c r="A860" s="3"/>
      <c r="B860" s="3"/>
      <c r="C860" s="3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>
      <c r="A861" s="3"/>
      <c r="B861" s="3"/>
      <c r="C861" s="3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>
      <c r="A862" s="3"/>
      <c r="B862" s="3"/>
      <c r="C862" s="3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>
      <c r="A863" s="3"/>
      <c r="B863" s="3"/>
      <c r="C863" s="3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>
      <c r="A864" s="3"/>
      <c r="B864" s="3"/>
      <c r="C864" s="3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>
      <c r="A865" s="3"/>
      <c r="B865" s="3"/>
      <c r="C865" s="3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>
      <c r="A866" s="3"/>
      <c r="B866" s="3"/>
      <c r="C866" s="3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>
      <c r="A867" s="3"/>
      <c r="B867" s="3"/>
      <c r="C867" s="3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>
      <c r="A868" s="3"/>
      <c r="B868" s="3"/>
      <c r="C868" s="3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>
      <c r="A869" s="3"/>
      <c r="B869" s="3"/>
      <c r="C869" s="3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>
      <c r="A870" s="3"/>
      <c r="B870" s="3"/>
      <c r="C870" s="3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>
      <c r="A871" s="3"/>
      <c r="B871" s="3"/>
      <c r="C871" s="3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>
      <c r="A872" s="3"/>
      <c r="B872" s="3"/>
      <c r="C872" s="3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>
      <c r="A873" s="3"/>
      <c r="B873" s="3"/>
      <c r="C873" s="3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>
      <c r="A874" s="3"/>
      <c r="B874" s="3"/>
      <c r="C874" s="3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>
      <c r="A875" s="3"/>
      <c r="B875" s="3"/>
      <c r="C875" s="3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>
      <c r="A876" s="3"/>
      <c r="B876" s="3"/>
      <c r="C876" s="3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>
      <c r="A877" s="3"/>
      <c r="B877" s="3"/>
      <c r="C877" s="3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>
      <c r="A878" s="3"/>
      <c r="B878" s="3"/>
      <c r="C878" s="3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>
      <c r="A879" s="3"/>
      <c r="B879" s="3"/>
      <c r="C879" s="3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>
      <c r="A880" s="3"/>
      <c r="B880" s="3"/>
      <c r="C880" s="3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>
      <c r="A881" s="3"/>
      <c r="B881" s="3"/>
      <c r="C881" s="3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>
      <c r="A882" s="3"/>
      <c r="B882" s="3"/>
      <c r="C882" s="3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>
      <c r="A883" s="3"/>
      <c r="B883" s="3"/>
      <c r="C883" s="3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</sheetData>
  <mergeCells count="36">
    <mergeCell ref="A4:A7"/>
    <mergeCell ref="B4:B7"/>
    <mergeCell ref="C4:C7"/>
    <mergeCell ref="D4:L4"/>
    <mergeCell ref="M4:U4"/>
    <mergeCell ref="Q6:Q7"/>
    <mergeCell ref="R6:U6"/>
    <mergeCell ref="D5:F6"/>
    <mergeCell ref="G5:G7"/>
    <mergeCell ref="H5:L5"/>
    <mergeCell ref="M5:O5"/>
    <mergeCell ref="P5:P7"/>
    <mergeCell ref="Q5:U5"/>
    <mergeCell ref="H6:H7"/>
    <mergeCell ref="I6:L6"/>
    <mergeCell ref="M6:M7"/>
    <mergeCell ref="N6:N7"/>
    <mergeCell ref="O6:O7"/>
    <mergeCell ref="Y4:Y7"/>
    <mergeCell ref="Z4:Z7"/>
    <mergeCell ref="AA4:AA7"/>
    <mergeCell ref="AB4:AJ4"/>
    <mergeCell ref="AK4:AS4"/>
    <mergeCell ref="AB5:AD6"/>
    <mergeCell ref="AE5:AE7"/>
    <mergeCell ref="AF5:AJ5"/>
    <mergeCell ref="AK5:AM5"/>
    <mergeCell ref="AN5:AN7"/>
    <mergeCell ref="AO5:AS5"/>
    <mergeCell ref="AF6:AF7"/>
    <mergeCell ref="AG6:AJ6"/>
    <mergeCell ref="AK6:AK7"/>
    <mergeCell ref="AL6:AL7"/>
    <mergeCell ref="AM6:AM7"/>
    <mergeCell ref="AO6:AO7"/>
    <mergeCell ref="AP6:AS6"/>
  </mergeCells>
  <conditionalFormatting sqref="D9:U263">
    <cfRule type="expression" dxfId="5" priority="1">
      <formula>AB9*100/(D9+AB9) &lt;-50</formula>
    </cfRule>
    <cfRule type="expression" dxfId="4" priority="2">
      <formula>AB9*100/(D9+AB9) &gt;50</formula>
    </cfRule>
  </conditionalFormatting>
  <pageMargins left="0.38" right="0.4" top="0.31" bottom="0.39" header="0.27" footer="0.31"/>
  <pageSetup paperSize="9" fitToHeight="1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AM29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J9" sqref="AJ9"/>
    </sheetView>
  </sheetViews>
  <sheetFormatPr defaultRowHeight="12.75"/>
  <cols>
    <col min="1" max="1" width="28.5703125" customWidth="1"/>
    <col min="2" max="2" width="7.42578125" customWidth="1"/>
    <col min="3" max="3" width="13" customWidth="1"/>
    <col min="4" max="4" width="9.28515625" customWidth="1"/>
    <col min="5" max="5" width="8" customWidth="1"/>
    <col min="6" max="6" width="7.28515625" customWidth="1"/>
    <col min="7" max="7" width="11.42578125" customWidth="1"/>
    <col min="8" max="8" width="5.85546875" customWidth="1"/>
    <col min="9" max="9" width="7.28515625" customWidth="1"/>
    <col min="10" max="10" width="5.85546875" customWidth="1"/>
    <col min="11" max="11" width="7.5703125" customWidth="1"/>
    <col min="12" max="12" width="7.7109375" customWidth="1"/>
    <col min="13" max="13" width="8.5703125" customWidth="1"/>
    <col min="14" max="14" width="9.28515625" customWidth="1"/>
    <col min="15" max="15" width="6.140625" customWidth="1"/>
    <col min="16" max="16" width="7.140625" customWidth="1"/>
    <col min="17" max="17" width="6.140625" customWidth="1"/>
    <col min="18" max="18" width="5.85546875" customWidth="1"/>
    <col min="19" max="19" width="5.5703125" customWidth="1"/>
    <col min="20" max="20" width="6.7109375" customWidth="1"/>
    <col min="21" max="21" width="6.42578125" customWidth="1"/>
    <col min="22" max="22" width="8.5703125" customWidth="1"/>
    <col min="23" max="23" width="9.28515625" customWidth="1"/>
    <col min="24" max="24" width="6.140625" customWidth="1"/>
    <col min="25" max="25" width="7.140625" customWidth="1"/>
    <col min="26" max="26" width="6.140625" customWidth="1"/>
    <col min="27" max="27" width="5.85546875" customWidth="1"/>
    <col min="28" max="28" width="5.5703125" customWidth="1"/>
    <col min="29" max="29" width="6.7109375" customWidth="1"/>
    <col min="30" max="30" width="6.42578125" customWidth="1"/>
    <col min="34" max="34" width="14.42578125" customWidth="1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9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9">
      <c r="A3" s="3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1"/>
      <c r="AF3" s="1"/>
      <c r="AG3" s="1"/>
      <c r="AH3" s="1"/>
      <c r="AI3" s="1"/>
      <c r="AJ3" s="1"/>
    </row>
    <row r="4" spans="1:39">
      <c r="A4" s="205" t="s">
        <v>9</v>
      </c>
      <c r="B4" s="205" t="s">
        <v>0</v>
      </c>
      <c r="C4" s="209" t="s">
        <v>1</v>
      </c>
      <c r="D4" s="205" t="s">
        <v>2</v>
      </c>
      <c r="E4" s="205"/>
      <c r="F4" s="205"/>
      <c r="G4" s="205"/>
      <c r="H4" s="205"/>
      <c r="I4" s="205"/>
      <c r="J4" s="205"/>
      <c r="K4" s="205"/>
      <c r="L4" s="205"/>
      <c r="M4" s="206" t="s">
        <v>21</v>
      </c>
      <c r="N4" s="207"/>
      <c r="O4" s="207"/>
      <c r="P4" s="207"/>
      <c r="Q4" s="207"/>
      <c r="R4" s="207"/>
      <c r="S4" s="207"/>
      <c r="T4" s="207"/>
      <c r="U4" s="208"/>
      <c r="V4" s="215" t="s">
        <v>779</v>
      </c>
      <c r="W4" s="216"/>
      <c r="X4" s="216"/>
      <c r="Y4" s="216"/>
      <c r="Z4" s="216"/>
      <c r="AA4" s="216"/>
      <c r="AB4" s="216"/>
      <c r="AC4" s="216"/>
      <c r="AD4" s="217"/>
      <c r="AE4" s="214"/>
      <c r="AF4" s="214"/>
      <c r="AG4" s="214"/>
      <c r="AH4" s="214"/>
      <c r="AI4" s="214"/>
      <c r="AJ4" s="214"/>
    </row>
    <row r="5" spans="1:39">
      <c r="A5" s="205"/>
      <c r="B5" s="205"/>
      <c r="C5" s="210"/>
      <c r="D5" s="205" t="s">
        <v>11</v>
      </c>
      <c r="E5" s="205"/>
      <c r="F5" s="205"/>
      <c r="G5" s="205" t="s">
        <v>6</v>
      </c>
      <c r="H5" s="205" t="s">
        <v>3</v>
      </c>
      <c r="I5" s="205"/>
      <c r="J5" s="205"/>
      <c r="K5" s="205"/>
      <c r="L5" s="205"/>
      <c r="M5" s="206" t="s">
        <v>11</v>
      </c>
      <c r="N5" s="207"/>
      <c r="O5" s="208"/>
      <c r="P5" s="209" t="s">
        <v>15</v>
      </c>
      <c r="Q5" s="206" t="s">
        <v>3</v>
      </c>
      <c r="R5" s="207"/>
      <c r="S5" s="207"/>
      <c r="T5" s="207"/>
      <c r="U5" s="208"/>
      <c r="V5" s="215" t="s">
        <v>11</v>
      </c>
      <c r="W5" s="216"/>
      <c r="X5" s="217"/>
      <c r="Y5" s="218" t="s">
        <v>15</v>
      </c>
      <c r="Z5" s="215" t="s">
        <v>3</v>
      </c>
      <c r="AA5" s="216"/>
      <c r="AB5" s="216"/>
      <c r="AC5" s="216"/>
      <c r="AD5" s="217"/>
    </row>
    <row r="6" spans="1:39">
      <c r="A6" s="205"/>
      <c r="B6" s="205"/>
      <c r="C6" s="210"/>
      <c r="D6" s="205"/>
      <c r="E6" s="205"/>
      <c r="F6" s="205"/>
      <c r="G6" s="205"/>
      <c r="H6" s="205" t="s">
        <v>5</v>
      </c>
      <c r="I6" s="206" t="s">
        <v>4</v>
      </c>
      <c r="J6" s="207"/>
      <c r="K6" s="207"/>
      <c r="L6" s="208"/>
      <c r="M6" s="209" t="s">
        <v>16</v>
      </c>
      <c r="N6" s="209" t="s">
        <v>17</v>
      </c>
      <c r="O6" s="209" t="s">
        <v>18</v>
      </c>
      <c r="P6" s="210"/>
      <c r="Q6" s="209" t="s">
        <v>16</v>
      </c>
      <c r="R6" s="206" t="s">
        <v>4</v>
      </c>
      <c r="S6" s="207"/>
      <c r="T6" s="207"/>
      <c r="U6" s="208"/>
      <c r="V6" s="218" t="s">
        <v>16</v>
      </c>
      <c r="W6" s="218" t="s">
        <v>17</v>
      </c>
      <c r="X6" s="218" t="s">
        <v>18</v>
      </c>
      <c r="Y6" s="219"/>
      <c r="Z6" s="218" t="s">
        <v>16</v>
      </c>
      <c r="AA6" s="215" t="s">
        <v>4</v>
      </c>
      <c r="AB6" s="216"/>
      <c r="AC6" s="216"/>
      <c r="AD6" s="217"/>
      <c r="AE6" s="222" t="s">
        <v>831</v>
      </c>
      <c r="AF6" s="222"/>
      <c r="AG6" s="222"/>
      <c r="AH6" s="222"/>
      <c r="AI6" s="222"/>
      <c r="AJ6" s="222"/>
      <c r="AK6" s="221" t="s">
        <v>1172</v>
      </c>
      <c r="AL6" s="221"/>
      <c r="AM6" s="221"/>
    </row>
    <row r="7" spans="1:39" ht="132">
      <c r="A7" s="212"/>
      <c r="B7" s="212"/>
      <c r="C7" s="213"/>
      <c r="D7" s="5" t="s">
        <v>5</v>
      </c>
      <c r="E7" s="48" t="s">
        <v>10</v>
      </c>
      <c r="F7" s="48" t="s">
        <v>12</v>
      </c>
      <c r="G7" s="205"/>
      <c r="H7" s="205"/>
      <c r="I7" s="48" t="s">
        <v>7</v>
      </c>
      <c r="J7" s="48" t="s">
        <v>8</v>
      </c>
      <c r="K7" s="48" t="s">
        <v>13</v>
      </c>
      <c r="L7" s="48" t="s">
        <v>14</v>
      </c>
      <c r="M7" s="211"/>
      <c r="N7" s="211"/>
      <c r="O7" s="211"/>
      <c r="P7" s="211"/>
      <c r="Q7" s="211"/>
      <c r="R7" s="48" t="s">
        <v>19</v>
      </c>
      <c r="S7" s="48" t="s">
        <v>20</v>
      </c>
      <c r="T7" s="48" t="s">
        <v>13</v>
      </c>
      <c r="U7" s="48" t="s">
        <v>14</v>
      </c>
      <c r="V7" s="220"/>
      <c r="W7" s="220"/>
      <c r="X7" s="220"/>
      <c r="Y7" s="220"/>
      <c r="Z7" s="220"/>
      <c r="AA7" s="12" t="s">
        <v>19</v>
      </c>
      <c r="AB7" s="12" t="s">
        <v>20</v>
      </c>
      <c r="AC7" s="12" t="s">
        <v>13</v>
      </c>
      <c r="AD7" s="12" t="s">
        <v>14</v>
      </c>
      <c r="AE7" s="100" t="s">
        <v>782</v>
      </c>
      <c r="AF7" s="100" t="s">
        <v>783</v>
      </c>
      <c r="AG7" s="101" t="s">
        <v>1131</v>
      </c>
      <c r="AH7" s="100" t="s">
        <v>810</v>
      </c>
      <c r="AI7" s="100" t="s">
        <v>811</v>
      </c>
      <c r="AJ7" s="100" t="s">
        <v>812</v>
      </c>
      <c r="AK7" s="122" t="s">
        <v>1171</v>
      </c>
      <c r="AL7" s="122" t="s">
        <v>1173</v>
      </c>
      <c r="AM7" s="122" t="s">
        <v>1174</v>
      </c>
    </row>
    <row r="8" spans="1:39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6">
        <v>11</v>
      </c>
      <c r="L8" s="6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7">
        <v>20</v>
      </c>
      <c r="U8" s="7">
        <v>21</v>
      </c>
      <c r="V8" s="13">
        <v>13</v>
      </c>
      <c r="W8" s="13">
        <v>14</v>
      </c>
      <c r="X8" s="13">
        <v>15</v>
      </c>
      <c r="Y8" s="13">
        <v>16</v>
      </c>
      <c r="Z8" s="13">
        <v>17</v>
      </c>
      <c r="AA8" s="13">
        <v>18</v>
      </c>
      <c r="AB8" s="13">
        <v>19</v>
      </c>
      <c r="AC8" s="14">
        <v>20</v>
      </c>
      <c r="AD8" s="14">
        <v>21</v>
      </c>
      <c r="AE8" s="6"/>
      <c r="AF8" s="6"/>
      <c r="AG8" s="6"/>
      <c r="AH8" s="6"/>
      <c r="AI8" s="6"/>
      <c r="AJ8" s="6"/>
    </row>
    <row r="9" spans="1:39" ht="15">
      <c r="A9" s="8" t="s">
        <v>16</v>
      </c>
      <c r="B9" s="8" t="s">
        <v>23</v>
      </c>
      <c r="C9" s="8" t="s">
        <v>24</v>
      </c>
      <c r="D9" s="9">
        <f>'т.2000 выгрузка '!D9</f>
        <v>0</v>
      </c>
      <c r="E9" s="9">
        <f>'т.2000 выгрузка '!E9</f>
        <v>0</v>
      </c>
      <c r="F9" s="9">
        <f>'т.2000 выгрузка '!F9</f>
        <v>0</v>
      </c>
      <c r="G9" s="9">
        <f>'т.2000 выгрузка '!G9</f>
        <v>0</v>
      </c>
      <c r="H9" s="9">
        <f>'т.2000 выгрузка '!H9</f>
        <v>0</v>
      </c>
      <c r="I9" s="9">
        <f>'т.2000 выгрузка '!I9</f>
        <v>0</v>
      </c>
      <c r="J9" s="9">
        <f>'т.2000 выгрузка '!J9</f>
        <v>0</v>
      </c>
      <c r="K9" s="9">
        <f>'т.2000 выгрузка '!K9</f>
        <v>0</v>
      </c>
      <c r="L9" s="9">
        <f>'т.2000 выгрузка '!L9</f>
        <v>0</v>
      </c>
      <c r="M9" s="9">
        <f>'т.2000 выгрузка '!M9</f>
        <v>0</v>
      </c>
      <c r="N9" s="9">
        <f>'т.2000 выгрузка '!N9</f>
        <v>0</v>
      </c>
      <c r="O9" s="9">
        <f>'т.2000 выгрузка '!O9</f>
        <v>0</v>
      </c>
      <c r="P9" s="9">
        <f>'т.2000 выгрузка '!P9</f>
        <v>0</v>
      </c>
      <c r="Q9" s="9">
        <f>'т.2000 выгрузка '!Q9</f>
        <v>0</v>
      </c>
      <c r="R9" s="9">
        <f>'т.2000 выгрузка '!R9</f>
        <v>0</v>
      </c>
      <c r="S9" s="9">
        <f>'т.2000 выгрузка '!S9</f>
        <v>0</v>
      </c>
      <c r="T9" s="9">
        <f>'т.2000 выгрузка '!T9</f>
        <v>0</v>
      </c>
      <c r="U9" s="9">
        <f>'т.2000 выгрузка '!U9</f>
        <v>0</v>
      </c>
      <c r="V9" s="15">
        <f>D9-M9</f>
        <v>0</v>
      </c>
      <c r="W9" s="15">
        <f t="shared" ref="W9:AD24" si="0">E9-N9</f>
        <v>0</v>
      </c>
      <c r="X9" s="15">
        <f t="shared" si="0"/>
        <v>0</v>
      </c>
      <c r="Y9" s="15">
        <f t="shared" si="0"/>
        <v>0</v>
      </c>
      <c r="Z9" s="15">
        <f t="shared" si="0"/>
        <v>0</v>
      </c>
      <c r="AA9" s="15">
        <f t="shared" si="0"/>
        <v>0</v>
      </c>
      <c r="AB9" s="15">
        <f t="shared" si="0"/>
        <v>0</v>
      </c>
      <c r="AC9" s="15">
        <f t="shared" si="0"/>
        <v>0</v>
      </c>
      <c r="AD9" s="15">
        <f t="shared" si="0"/>
        <v>0</v>
      </c>
      <c r="AE9" s="6">
        <f>V9-W9</f>
        <v>0</v>
      </c>
      <c r="AF9" s="6">
        <f>W9-X9</f>
        <v>0</v>
      </c>
      <c r="AG9" s="99" t="str">
        <f>IF(AND(Y9&lt;&gt;0, OR(V9&lt;&gt;0, Z9&lt;&gt;0)), "0", IF(AND(Y9=0, AND(V9=0, Z9=0)), "0", 0-1))</f>
        <v>0</v>
      </c>
      <c r="AH9" s="6">
        <f>Z9-AA9-AC9</f>
        <v>0</v>
      </c>
      <c r="AI9" s="6">
        <f>AA9-AB9</f>
        <v>0</v>
      </c>
      <c r="AJ9" s="6">
        <f>AC9-AD9</f>
        <v>0</v>
      </c>
      <c r="AK9" s="121" t="str">
        <f>IFERROR(G9/D9,"-")</f>
        <v>-</v>
      </c>
      <c r="AL9" s="121" t="str">
        <f>IFERROR(P9/M9,"-")</f>
        <v>-</v>
      </c>
      <c r="AM9" s="121" t="str">
        <f>IFERROR(Y9/V9,"-")</f>
        <v>-</v>
      </c>
    </row>
    <row r="10" spans="1:39" ht="26.25">
      <c r="A10" s="8" t="s">
        <v>25</v>
      </c>
      <c r="B10" s="8" t="s">
        <v>26</v>
      </c>
      <c r="C10" s="8" t="s">
        <v>27</v>
      </c>
      <c r="D10" s="9">
        <f>'т.2000 выгрузка '!D10</f>
        <v>0</v>
      </c>
      <c r="E10" s="9">
        <f>'т.2000 выгрузка '!E10</f>
        <v>0</v>
      </c>
      <c r="F10" s="9">
        <f>'т.2000 выгрузка '!F10</f>
        <v>0</v>
      </c>
      <c r="G10" s="9">
        <f>'т.2000 выгрузка '!G10</f>
        <v>0</v>
      </c>
      <c r="H10" s="9">
        <f>'т.2000 выгрузка '!H10</f>
        <v>0</v>
      </c>
      <c r="I10" s="9">
        <f>'т.2000 выгрузка '!I10</f>
        <v>0</v>
      </c>
      <c r="J10" s="9">
        <f>'т.2000 выгрузка '!J10</f>
        <v>0</v>
      </c>
      <c r="K10" s="9">
        <f>'т.2000 выгрузка '!K10</f>
        <v>0</v>
      </c>
      <c r="L10" s="9">
        <f>'т.2000 выгрузка '!L10</f>
        <v>0</v>
      </c>
      <c r="M10" s="9">
        <f>'т.2000 выгрузка '!M10</f>
        <v>0</v>
      </c>
      <c r="N10" s="9">
        <f>'т.2000 выгрузка '!N10</f>
        <v>0</v>
      </c>
      <c r="O10" s="9">
        <f>'т.2000 выгрузка '!O10</f>
        <v>0</v>
      </c>
      <c r="P10" s="9">
        <f>'т.2000 выгрузка '!P10</f>
        <v>0</v>
      </c>
      <c r="Q10" s="9">
        <f>'т.2000 выгрузка '!Q10</f>
        <v>0</v>
      </c>
      <c r="R10" s="9">
        <f>'т.2000 выгрузка '!R10</f>
        <v>0</v>
      </c>
      <c r="S10" s="9">
        <f>'т.2000 выгрузка '!S10</f>
        <v>0</v>
      </c>
      <c r="T10" s="9">
        <f>'т.2000 выгрузка '!T10</f>
        <v>0</v>
      </c>
      <c r="U10" s="9">
        <f>'т.2000 выгрузка '!U10</f>
        <v>0</v>
      </c>
      <c r="V10" s="15">
        <f t="shared" ref="V10:V23" si="1">D10-M10</f>
        <v>0</v>
      </c>
      <c r="W10" s="15">
        <f t="shared" si="0"/>
        <v>0</v>
      </c>
      <c r="X10" s="15">
        <f t="shared" si="0"/>
        <v>0</v>
      </c>
      <c r="Y10" s="15">
        <f t="shared" si="0"/>
        <v>0</v>
      </c>
      <c r="Z10" s="15">
        <f t="shared" si="0"/>
        <v>0</v>
      </c>
      <c r="AA10" s="15">
        <f t="shared" si="0"/>
        <v>0</v>
      </c>
      <c r="AB10" s="15">
        <f t="shared" si="0"/>
        <v>0</v>
      </c>
      <c r="AC10" s="15">
        <f t="shared" si="0"/>
        <v>0</v>
      </c>
      <c r="AD10" s="15">
        <f t="shared" si="0"/>
        <v>0</v>
      </c>
      <c r="AE10" s="6">
        <f t="shared" ref="AE10:AF25" si="2">V10-W10</f>
        <v>0</v>
      </c>
      <c r="AF10" s="6">
        <f t="shared" si="2"/>
        <v>0</v>
      </c>
      <c r="AG10" s="99" t="str">
        <f t="shared" ref="AG10:AG73" si="3">IF(AND(Y10&lt;&gt;0, OR(V10&lt;&gt;0, Z10&lt;&gt;0)), "0", IF(AND(Y10=0, AND(V10=0, Z10=0)), "0", 0-1))</f>
        <v>0</v>
      </c>
      <c r="AH10" s="6">
        <f t="shared" ref="AH10:AH75" si="4">Z10-AA10-AC10</f>
        <v>0</v>
      </c>
      <c r="AI10" s="6">
        <f t="shared" ref="AI10:AI75" si="5">AA10-AB10</f>
        <v>0</v>
      </c>
      <c r="AJ10" s="6">
        <f t="shared" ref="AJ10:AJ75" si="6">AC10-AD10</f>
        <v>0</v>
      </c>
      <c r="AK10" s="121" t="str">
        <f t="shared" ref="AK10:AK73" si="7">IFERROR(G10/D10,"-")</f>
        <v>-</v>
      </c>
      <c r="AL10" s="121" t="str">
        <f t="shared" ref="AL10:AL73" si="8">IFERROR(P10/M10,"-")</f>
        <v>-</v>
      </c>
      <c r="AM10" s="121" t="str">
        <f t="shared" ref="AM10:AM73" si="9">IFERROR(Y10/V10,"-")</f>
        <v>-</v>
      </c>
    </row>
    <row r="11" spans="1:39" ht="15">
      <c r="A11" s="8" t="s">
        <v>28</v>
      </c>
      <c r="B11" s="8" t="s">
        <v>29</v>
      </c>
      <c r="C11" s="8" t="s">
        <v>30</v>
      </c>
      <c r="D11" s="9">
        <f>'т.2000 выгрузка '!D11</f>
        <v>0</v>
      </c>
      <c r="E11" s="9">
        <f>'т.2000 выгрузка '!E11</f>
        <v>0</v>
      </c>
      <c r="F11" s="9">
        <f>'т.2000 выгрузка '!F11</f>
        <v>0</v>
      </c>
      <c r="G11" s="9">
        <f>'т.2000 выгрузка '!G11</f>
        <v>0</v>
      </c>
      <c r="H11" s="9">
        <f>'т.2000 выгрузка '!H11</f>
        <v>0</v>
      </c>
      <c r="I11" s="9">
        <f>'т.2000 выгрузка '!I11</f>
        <v>0</v>
      </c>
      <c r="J11" s="9">
        <f>'т.2000 выгрузка '!J11</f>
        <v>0</v>
      </c>
      <c r="K11" s="9">
        <f>'т.2000 выгрузка '!K11</f>
        <v>0</v>
      </c>
      <c r="L11" s="9">
        <f>'т.2000 выгрузка '!L11</f>
        <v>0</v>
      </c>
      <c r="M11" s="9">
        <f>'т.2000 выгрузка '!M11</f>
        <v>0</v>
      </c>
      <c r="N11" s="9">
        <f>'т.2000 выгрузка '!N11</f>
        <v>0</v>
      </c>
      <c r="O11" s="9">
        <f>'т.2000 выгрузка '!O11</f>
        <v>0</v>
      </c>
      <c r="P11" s="9">
        <f>'т.2000 выгрузка '!P11</f>
        <v>0</v>
      </c>
      <c r="Q11" s="9">
        <f>'т.2000 выгрузка '!Q11</f>
        <v>0</v>
      </c>
      <c r="R11" s="9">
        <f>'т.2000 выгрузка '!R11</f>
        <v>0</v>
      </c>
      <c r="S11" s="9">
        <f>'т.2000 выгрузка '!S11</f>
        <v>0</v>
      </c>
      <c r="T11" s="9">
        <f>'т.2000 выгрузка '!T11</f>
        <v>0</v>
      </c>
      <c r="U11" s="9">
        <f>'т.2000 выгрузка '!U11</f>
        <v>0</v>
      </c>
      <c r="V11" s="15">
        <f t="shared" si="1"/>
        <v>0</v>
      </c>
      <c r="W11" s="15">
        <f t="shared" si="0"/>
        <v>0</v>
      </c>
      <c r="X11" s="15">
        <f t="shared" si="0"/>
        <v>0</v>
      </c>
      <c r="Y11" s="15">
        <f t="shared" si="0"/>
        <v>0</v>
      </c>
      <c r="Z11" s="15">
        <f t="shared" si="0"/>
        <v>0</v>
      </c>
      <c r="AA11" s="15">
        <f t="shared" si="0"/>
        <v>0</v>
      </c>
      <c r="AB11" s="15">
        <f t="shared" si="0"/>
        <v>0</v>
      </c>
      <c r="AC11" s="15">
        <f t="shared" si="0"/>
        <v>0</v>
      </c>
      <c r="AD11" s="15">
        <f t="shared" si="0"/>
        <v>0</v>
      </c>
      <c r="AE11" s="6">
        <f t="shared" si="2"/>
        <v>0</v>
      </c>
      <c r="AF11" s="6">
        <f t="shared" si="2"/>
        <v>0</v>
      </c>
      <c r="AG11" s="99" t="str">
        <f t="shared" si="3"/>
        <v>0</v>
      </c>
      <c r="AH11" s="6">
        <f t="shared" si="4"/>
        <v>0</v>
      </c>
      <c r="AI11" s="6">
        <f t="shared" si="5"/>
        <v>0</v>
      </c>
      <c r="AJ11" s="6">
        <f t="shared" si="6"/>
        <v>0</v>
      </c>
      <c r="AK11" s="121" t="str">
        <f t="shared" si="7"/>
        <v>-</v>
      </c>
      <c r="AL11" s="121" t="str">
        <f t="shared" si="8"/>
        <v>-</v>
      </c>
      <c r="AM11" s="121" t="str">
        <f t="shared" si="9"/>
        <v>-</v>
      </c>
    </row>
    <row r="12" spans="1:39" ht="15">
      <c r="A12" s="8" t="s">
        <v>31</v>
      </c>
      <c r="B12" s="8" t="s">
        <v>32</v>
      </c>
      <c r="C12" s="8" t="s">
        <v>33</v>
      </c>
      <c r="D12" s="9">
        <f>'т.2000 выгрузка '!D12</f>
        <v>0</v>
      </c>
      <c r="E12" s="9">
        <f>'т.2000 выгрузка '!E12</f>
        <v>0</v>
      </c>
      <c r="F12" s="9">
        <f>'т.2000 выгрузка '!F12</f>
        <v>0</v>
      </c>
      <c r="G12" s="9">
        <f>'т.2000 выгрузка '!G12</f>
        <v>0</v>
      </c>
      <c r="H12" s="9">
        <f>'т.2000 выгрузка '!H12</f>
        <v>0</v>
      </c>
      <c r="I12" s="9">
        <f>'т.2000 выгрузка '!I12</f>
        <v>0</v>
      </c>
      <c r="J12" s="9">
        <f>'т.2000 выгрузка '!J12</f>
        <v>0</v>
      </c>
      <c r="K12" s="9">
        <f>'т.2000 выгрузка '!K12</f>
        <v>0</v>
      </c>
      <c r="L12" s="9">
        <f>'т.2000 выгрузка '!L12</f>
        <v>0</v>
      </c>
      <c r="M12" s="9">
        <f>'т.2000 выгрузка '!M12</f>
        <v>0</v>
      </c>
      <c r="N12" s="9">
        <f>'т.2000 выгрузка '!N12</f>
        <v>0</v>
      </c>
      <c r="O12" s="9">
        <f>'т.2000 выгрузка '!O12</f>
        <v>0</v>
      </c>
      <c r="P12" s="9">
        <f>'т.2000 выгрузка '!P12</f>
        <v>0</v>
      </c>
      <c r="Q12" s="9">
        <f>'т.2000 выгрузка '!Q12</f>
        <v>0</v>
      </c>
      <c r="R12" s="9">
        <f>'т.2000 выгрузка '!R12</f>
        <v>0</v>
      </c>
      <c r="S12" s="9">
        <f>'т.2000 выгрузка '!S12</f>
        <v>0</v>
      </c>
      <c r="T12" s="9">
        <f>'т.2000 выгрузка '!T12</f>
        <v>0</v>
      </c>
      <c r="U12" s="9">
        <f>'т.2000 выгрузка '!U12</f>
        <v>0</v>
      </c>
      <c r="V12" s="15">
        <f t="shared" si="1"/>
        <v>0</v>
      </c>
      <c r="W12" s="15">
        <f t="shared" si="0"/>
        <v>0</v>
      </c>
      <c r="X12" s="15">
        <f t="shared" si="0"/>
        <v>0</v>
      </c>
      <c r="Y12" s="15">
        <f t="shared" si="0"/>
        <v>0</v>
      </c>
      <c r="Z12" s="15">
        <f t="shared" si="0"/>
        <v>0</v>
      </c>
      <c r="AA12" s="15">
        <f t="shared" si="0"/>
        <v>0</v>
      </c>
      <c r="AB12" s="15">
        <f t="shared" si="0"/>
        <v>0</v>
      </c>
      <c r="AC12" s="15">
        <f t="shared" si="0"/>
        <v>0</v>
      </c>
      <c r="AD12" s="15">
        <f t="shared" si="0"/>
        <v>0</v>
      </c>
      <c r="AE12" s="6">
        <f t="shared" si="2"/>
        <v>0</v>
      </c>
      <c r="AF12" s="6">
        <f t="shared" si="2"/>
        <v>0</v>
      </c>
      <c r="AG12" s="99" t="str">
        <f t="shared" si="3"/>
        <v>0</v>
      </c>
      <c r="AH12" s="6">
        <f t="shared" si="4"/>
        <v>0</v>
      </c>
      <c r="AI12" s="6">
        <f t="shared" si="5"/>
        <v>0</v>
      </c>
      <c r="AJ12" s="6">
        <f t="shared" si="6"/>
        <v>0</v>
      </c>
      <c r="AK12" s="121" t="str">
        <f t="shared" si="7"/>
        <v>-</v>
      </c>
      <c r="AL12" s="121" t="str">
        <f t="shared" si="8"/>
        <v>-</v>
      </c>
      <c r="AM12" s="121" t="str">
        <f t="shared" si="9"/>
        <v>-</v>
      </c>
    </row>
    <row r="13" spans="1:39" ht="15">
      <c r="A13" s="8" t="s">
        <v>34</v>
      </c>
      <c r="B13" s="8" t="s">
        <v>35</v>
      </c>
      <c r="C13" s="8" t="s">
        <v>36</v>
      </c>
      <c r="D13" s="9">
        <f>'т.2000 выгрузка '!D13</f>
        <v>0</v>
      </c>
      <c r="E13" s="9">
        <f>'т.2000 выгрузка '!E13</f>
        <v>0</v>
      </c>
      <c r="F13" s="9">
        <f>'т.2000 выгрузка '!F13</f>
        <v>0</v>
      </c>
      <c r="G13" s="9">
        <f>'т.2000 выгрузка '!G13</f>
        <v>0</v>
      </c>
      <c r="H13" s="9">
        <f>'т.2000 выгрузка '!H13</f>
        <v>0</v>
      </c>
      <c r="I13" s="9">
        <f>'т.2000 выгрузка '!I13</f>
        <v>0</v>
      </c>
      <c r="J13" s="9">
        <f>'т.2000 выгрузка '!J13</f>
        <v>0</v>
      </c>
      <c r="K13" s="9">
        <f>'т.2000 выгрузка '!K13</f>
        <v>0</v>
      </c>
      <c r="L13" s="9">
        <f>'т.2000 выгрузка '!L13</f>
        <v>0</v>
      </c>
      <c r="M13" s="9">
        <f>'т.2000 выгрузка '!M13</f>
        <v>0</v>
      </c>
      <c r="N13" s="9">
        <f>'т.2000 выгрузка '!N13</f>
        <v>0</v>
      </c>
      <c r="O13" s="9">
        <f>'т.2000 выгрузка '!O13</f>
        <v>0</v>
      </c>
      <c r="P13" s="9">
        <f>'т.2000 выгрузка '!P13</f>
        <v>0</v>
      </c>
      <c r="Q13" s="9">
        <f>'т.2000 выгрузка '!Q13</f>
        <v>0</v>
      </c>
      <c r="R13" s="9">
        <f>'т.2000 выгрузка '!R13</f>
        <v>0</v>
      </c>
      <c r="S13" s="9">
        <f>'т.2000 выгрузка '!S13</f>
        <v>0</v>
      </c>
      <c r="T13" s="9">
        <f>'т.2000 выгрузка '!T13</f>
        <v>0</v>
      </c>
      <c r="U13" s="9">
        <f>'т.2000 выгрузка '!U13</f>
        <v>0</v>
      </c>
      <c r="V13" s="15">
        <f t="shared" si="1"/>
        <v>0</v>
      </c>
      <c r="W13" s="15">
        <f t="shared" si="0"/>
        <v>0</v>
      </c>
      <c r="X13" s="15">
        <f t="shared" si="0"/>
        <v>0</v>
      </c>
      <c r="Y13" s="15">
        <f t="shared" si="0"/>
        <v>0</v>
      </c>
      <c r="Z13" s="15">
        <f t="shared" si="0"/>
        <v>0</v>
      </c>
      <c r="AA13" s="15">
        <f t="shared" si="0"/>
        <v>0</v>
      </c>
      <c r="AB13" s="15">
        <f t="shared" si="0"/>
        <v>0</v>
      </c>
      <c r="AC13" s="15">
        <f t="shared" si="0"/>
        <v>0</v>
      </c>
      <c r="AD13" s="15">
        <f t="shared" si="0"/>
        <v>0</v>
      </c>
      <c r="AE13" s="6">
        <f t="shared" si="2"/>
        <v>0</v>
      </c>
      <c r="AF13" s="6">
        <f t="shared" si="2"/>
        <v>0</v>
      </c>
      <c r="AG13" s="99" t="str">
        <f t="shared" si="3"/>
        <v>0</v>
      </c>
      <c r="AH13" s="6">
        <f t="shared" si="4"/>
        <v>0</v>
      </c>
      <c r="AI13" s="6">
        <f t="shared" si="5"/>
        <v>0</v>
      </c>
      <c r="AJ13" s="6">
        <f t="shared" si="6"/>
        <v>0</v>
      </c>
      <c r="AK13" s="121" t="str">
        <f t="shared" si="7"/>
        <v>-</v>
      </c>
      <c r="AL13" s="121" t="str">
        <f t="shared" si="8"/>
        <v>-</v>
      </c>
      <c r="AM13" s="121" t="str">
        <f t="shared" si="9"/>
        <v>-</v>
      </c>
    </row>
    <row r="14" spans="1:39" ht="15">
      <c r="A14" s="8" t="s">
        <v>37</v>
      </c>
      <c r="B14" s="8" t="s">
        <v>38</v>
      </c>
      <c r="C14" s="8" t="s">
        <v>39</v>
      </c>
      <c r="D14" s="9">
        <f>'т.2000 выгрузка '!D14</f>
        <v>0</v>
      </c>
      <c r="E14" s="9">
        <f>'т.2000 выгрузка '!E14</f>
        <v>0</v>
      </c>
      <c r="F14" s="9">
        <f>'т.2000 выгрузка '!F14</f>
        <v>0</v>
      </c>
      <c r="G14" s="9">
        <f>'т.2000 выгрузка '!G14</f>
        <v>0</v>
      </c>
      <c r="H14" s="9">
        <f>'т.2000 выгрузка '!H14</f>
        <v>0</v>
      </c>
      <c r="I14" s="9">
        <f>'т.2000 выгрузка '!I14</f>
        <v>0</v>
      </c>
      <c r="J14" s="9">
        <f>'т.2000 выгрузка '!J14</f>
        <v>0</v>
      </c>
      <c r="K14" s="9">
        <f>'т.2000 выгрузка '!K14</f>
        <v>0</v>
      </c>
      <c r="L14" s="9">
        <f>'т.2000 выгрузка '!L14</f>
        <v>0</v>
      </c>
      <c r="M14" s="9">
        <f>'т.2000 выгрузка '!M14</f>
        <v>0</v>
      </c>
      <c r="N14" s="9">
        <f>'т.2000 выгрузка '!N14</f>
        <v>0</v>
      </c>
      <c r="O14" s="9">
        <f>'т.2000 выгрузка '!O14</f>
        <v>0</v>
      </c>
      <c r="P14" s="9">
        <f>'т.2000 выгрузка '!P14</f>
        <v>0</v>
      </c>
      <c r="Q14" s="9">
        <f>'т.2000 выгрузка '!Q14</f>
        <v>0</v>
      </c>
      <c r="R14" s="9">
        <f>'т.2000 выгрузка '!R14</f>
        <v>0</v>
      </c>
      <c r="S14" s="9">
        <f>'т.2000 выгрузка '!S14</f>
        <v>0</v>
      </c>
      <c r="T14" s="9">
        <f>'т.2000 выгрузка '!T14</f>
        <v>0</v>
      </c>
      <c r="U14" s="9">
        <f>'т.2000 выгрузка '!U14</f>
        <v>0</v>
      </c>
      <c r="V14" s="15">
        <f t="shared" si="1"/>
        <v>0</v>
      </c>
      <c r="W14" s="15">
        <f t="shared" si="0"/>
        <v>0</v>
      </c>
      <c r="X14" s="15">
        <f t="shared" si="0"/>
        <v>0</v>
      </c>
      <c r="Y14" s="15">
        <f t="shared" si="0"/>
        <v>0</v>
      </c>
      <c r="Z14" s="15">
        <f t="shared" si="0"/>
        <v>0</v>
      </c>
      <c r="AA14" s="15">
        <f t="shared" si="0"/>
        <v>0</v>
      </c>
      <c r="AB14" s="15">
        <f t="shared" si="0"/>
        <v>0</v>
      </c>
      <c r="AC14" s="15">
        <f t="shared" si="0"/>
        <v>0</v>
      </c>
      <c r="AD14" s="15">
        <f t="shared" si="0"/>
        <v>0</v>
      </c>
      <c r="AE14" s="6">
        <f t="shared" si="2"/>
        <v>0</v>
      </c>
      <c r="AF14" s="6">
        <f t="shared" si="2"/>
        <v>0</v>
      </c>
      <c r="AG14" s="99" t="str">
        <f t="shared" si="3"/>
        <v>0</v>
      </c>
      <c r="AH14" s="6">
        <f t="shared" si="4"/>
        <v>0</v>
      </c>
      <c r="AI14" s="6">
        <f t="shared" si="5"/>
        <v>0</v>
      </c>
      <c r="AJ14" s="6">
        <f t="shared" si="6"/>
        <v>0</v>
      </c>
      <c r="AK14" s="121" t="str">
        <f t="shared" si="7"/>
        <v>-</v>
      </c>
      <c r="AL14" s="121" t="str">
        <f t="shared" si="8"/>
        <v>-</v>
      </c>
      <c r="AM14" s="121" t="str">
        <f t="shared" si="9"/>
        <v>-</v>
      </c>
    </row>
    <row r="15" spans="1:39" ht="39">
      <c r="A15" s="8" t="s">
        <v>40</v>
      </c>
      <c r="B15" s="8" t="s">
        <v>41</v>
      </c>
      <c r="C15" s="8" t="s">
        <v>42</v>
      </c>
      <c r="D15" s="9">
        <f>'т.2000 выгрузка '!D15</f>
        <v>0</v>
      </c>
      <c r="E15" s="9">
        <f>'т.2000 выгрузка '!E15</f>
        <v>0</v>
      </c>
      <c r="F15" s="9">
        <f>'т.2000 выгрузка '!F15</f>
        <v>0</v>
      </c>
      <c r="G15" s="9">
        <f>'т.2000 выгрузка '!G15</f>
        <v>0</v>
      </c>
      <c r="H15" s="9">
        <f>'т.2000 выгрузка '!H15</f>
        <v>0</v>
      </c>
      <c r="I15" s="9">
        <f>'т.2000 выгрузка '!I15</f>
        <v>0</v>
      </c>
      <c r="J15" s="9">
        <f>'т.2000 выгрузка '!J15</f>
        <v>0</v>
      </c>
      <c r="K15" s="9">
        <f>'т.2000 выгрузка '!K15</f>
        <v>0</v>
      </c>
      <c r="L15" s="9">
        <f>'т.2000 выгрузка '!L15</f>
        <v>0</v>
      </c>
      <c r="M15" s="9">
        <f>'т.2000 выгрузка '!M15</f>
        <v>0</v>
      </c>
      <c r="N15" s="9">
        <f>'т.2000 выгрузка '!N15</f>
        <v>0</v>
      </c>
      <c r="O15" s="9">
        <f>'т.2000 выгрузка '!O15</f>
        <v>0</v>
      </c>
      <c r="P15" s="9">
        <f>'т.2000 выгрузка '!P15</f>
        <v>0</v>
      </c>
      <c r="Q15" s="9">
        <f>'т.2000 выгрузка '!Q15</f>
        <v>0</v>
      </c>
      <c r="R15" s="9">
        <f>'т.2000 выгрузка '!R15</f>
        <v>0</v>
      </c>
      <c r="S15" s="9">
        <f>'т.2000 выгрузка '!S15</f>
        <v>0</v>
      </c>
      <c r="T15" s="9">
        <f>'т.2000 выгрузка '!T15</f>
        <v>0</v>
      </c>
      <c r="U15" s="9">
        <f>'т.2000 выгрузка '!U15</f>
        <v>0</v>
      </c>
      <c r="V15" s="15">
        <f t="shared" si="1"/>
        <v>0</v>
      </c>
      <c r="W15" s="15">
        <f t="shared" si="0"/>
        <v>0</v>
      </c>
      <c r="X15" s="15">
        <f t="shared" si="0"/>
        <v>0</v>
      </c>
      <c r="Y15" s="15">
        <f t="shared" si="0"/>
        <v>0</v>
      </c>
      <c r="Z15" s="15">
        <f t="shared" si="0"/>
        <v>0</v>
      </c>
      <c r="AA15" s="15">
        <f t="shared" si="0"/>
        <v>0</v>
      </c>
      <c r="AB15" s="15">
        <f t="shared" si="0"/>
        <v>0</v>
      </c>
      <c r="AC15" s="15">
        <f t="shared" si="0"/>
        <v>0</v>
      </c>
      <c r="AD15" s="15">
        <f t="shared" si="0"/>
        <v>0</v>
      </c>
      <c r="AE15" s="6">
        <f t="shared" si="2"/>
        <v>0</v>
      </c>
      <c r="AF15" s="6">
        <f t="shared" si="2"/>
        <v>0</v>
      </c>
      <c r="AG15" s="99" t="str">
        <f t="shared" si="3"/>
        <v>0</v>
      </c>
      <c r="AH15" s="6">
        <f t="shared" si="4"/>
        <v>0</v>
      </c>
      <c r="AI15" s="6">
        <f t="shared" si="5"/>
        <v>0</v>
      </c>
      <c r="AJ15" s="6">
        <f t="shared" si="6"/>
        <v>0</v>
      </c>
      <c r="AK15" s="121" t="str">
        <f t="shared" si="7"/>
        <v>-</v>
      </c>
      <c r="AL15" s="121" t="str">
        <f t="shared" si="8"/>
        <v>-</v>
      </c>
      <c r="AM15" s="121" t="str">
        <f t="shared" si="9"/>
        <v>-</v>
      </c>
    </row>
    <row r="16" spans="1:39" ht="15">
      <c r="A16" s="8" t="s">
        <v>43</v>
      </c>
      <c r="B16" s="8" t="s">
        <v>44</v>
      </c>
      <c r="C16" s="8" t="s">
        <v>45</v>
      </c>
      <c r="D16" s="9">
        <f>'т.2000 выгрузка '!D16</f>
        <v>0</v>
      </c>
      <c r="E16" s="9">
        <f>'т.2000 выгрузка '!E16</f>
        <v>0</v>
      </c>
      <c r="F16" s="9">
        <f>'т.2000 выгрузка '!F16</f>
        <v>0</v>
      </c>
      <c r="G16" s="9">
        <f>'т.2000 выгрузка '!G16</f>
        <v>0</v>
      </c>
      <c r="H16" s="9">
        <f>'т.2000 выгрузка '!H16</f>
        <v>0</v>
      </c>
      <c r="I16" s="9">
        <f>'т.2000 выгрузка '!I16</f>
        <v>0</v>
      </c>
      <c r="J16" s="9">
        <f>'т.2000 выгрузка '!J16</f>
        <v>0</v>
      </c>
      <c r="K16" s="9">
        <f>'т.2000 выгрузка '!K16</f>
        <v>0</v>
      </c>
      <c r="L16" s="9">
        <f>'т.2000 выгрузка '!L16</f>
        <v>0</v>
      </c>
      <c r="M16" s="9">
        <f>'т.2000 выгрузка '!M16</f>
        <v>0</v>
      </c>
      <c r="N16" s="9">
        <f>'т.2000 выгрузка '!N16</f>
        <v>0</v>
      </c>
      <c r="O16" s="9">
        <f>'т.2000 выгрузка '!O16</f>
        <v>0</v>
      </c>
      <c r="P16" s="9">
        <f>'т.2000 выгрузка '!P16</f>
        <v>0</v>
      </c>
      <c r="Q16" s="9">
        <f>'т.2000 выгрузка '!Q16</f>
        <v>0</v>
      </c>
      <c r="R16" s="9">
        <f>'т.2000 выгрузка '!R16</f>
        <v>0</v>
      </c>
      <c r="S16" s="9">
        <f>'т.2000 выгрузка '!S16</f>
        <v>0</v>
      </c>
      <c r="T16" s="9">
        <f>'т.2000 выгрузка '!T16</f>
        <v>0</v>
      </c>
      <c r="U16" s="9">
        <f>'т.2000 выгрузка '!U16</f>
        <v>0</v>
      </c>
      <c r="V16" s="15">
        <f t="shared" si="1"/>
        <v>0</v>
      </c>
      <c r="W16" s="15">
        <f t="shared" si="0"/>
        <v>0</v>
      </c>
      <c r="X16" s="15">
        <f t="shared" si="0"/>
        <v>0</v>
      </c>
      <c r="Y16" s="15">
        <f t="shared" si="0"/>
        <v>0</v>
      </c>
      <c r="Z16" s="15">
        <f t="shared" si="0"/>
        <v>0</v>
      </c>
      <c r="AA16" s="15">
        <f t="shared" si="0"/>
        <v>0</v>
      </c>
      <c r="AB16" s="15">
        <f t="shared" si="0"/>
        <v>0</v>
      </c>
      <c r="AC16" s="15">
        <f t="shared" si="0"/>
        <v>0</v>
      </c>
      <c r="AD16" s="15">
        <f t="shared" si="0"/>
        <v>0</v>
      </c>
      <c r="AE16" s="6">
        <f t="shared" si="2"/>
        <v>0</v>
      </c>
      <c r="AF16" s="6">
        <f t="shared" si="2"/>
        <v>0</v>
      </c>
      <c r="AG16" s="99" t="str">
        <f t="shared" si="3"/>
        <v>0</v>
      </c>
      <c r="AH16" s="6">
        <f t="shared" si="4"/>
        <v>0</v>
      </c>
      <c r="AI16" s="6">
        <f t="shared" si="5"/>
        <v>0</v>
      </c>
      <c r="AJ16" s="6">
        <f t="shared" si="6"/>
        <v>0</v>
      </c>
      <c r="AK16" s="121" t="str">
        <f t="shared" si="7"/>
        <v>-</v>
      </c>
      <c r="AL16" s="121" t="str">
        <f t="shared" si="8"/>
        <v>-</v>
      </c>
      <c r="AM16" s="121" t="str">
        <f t="shared" si="9"/>
        <v>-</v>
      </c>
    </row>
    <row r="17" spans="1:39" ht="15">
      <c r="A17" s="8" t="s">
        <v>46</v>
      </c>
      <c r="B17" s="8" t="s">
        <v>47</v>
      </c>
      <c r="C17" s="8" t="s">
        <v>48</v>
      </c>
      <c r="D17" s="9">
        <f>'т.2000 выгрузка '!D17</f>
        <v>0</v>
      </c>
      <c r="E17" s="9">
        <f>'т.2000 выгрузка '!E17</f>
        <v>0</v>
      </c>
      <c r="F17" s="9">
        <f>'т.2000 выгрузка '!F17</f>
        <v>0</v>
      </c>
      <c r="G17" s="9">
        <f>'т.2000 выгрузка '!G17</f>
        <v>0</v>
      </c>
      <c r="H17" s="9">
        <f>'т.2000 выгрузка '!H17</f>
        <v>0</v>
      </c>
      <c r="I17" s="9">
        <f>'т.2000 выгрузка '!I17</f>
        <v>0</v>
      </c>
      <c r="J17" s="9">
        <f>'т.2000 выгрузка '!J17</f>
        <v>0</v>
      </c>
      <c r="K17" s="9">
        <f>'т.2000 выгрузка '!K17</f>
        <v>0</v>
      </c>
      <c r="L17" s="9">
        <f>'т.2000 выгрузка '!L17</f>
        <v>0</v>
      </c>
      <c r="M17" s="9">
        <f>'т.2000 выгрузка '!M17</f>
        <v>0</v>
      </c>
      <c r="N17" s="9">
        <f>'т.2000 выгрузка '!N17</f>
        <v>0</v>
      </c>
      <c r="O17" s="9">
        <f>'т.2000 выгрузка '!O17</f>
        <v>0</v>
      </c>
      <c r="P17" s="9">
        <f>'т.2000 выгрузка '!P17</f>
        <v>0</v>
      </c>
      <c r="Q17" s="9">
        <f>'т.2000 выгрузка '!Q17</f>
        <v>0</v>
      </c>
      <c r="R17" s="9">
        <f>'т.2000 выгрузка '!R17</f>
        <v>0</v>
      </c>
      <c r="S17" s="9">
        <f>'т.2000 выгрузка '!S17</f>
        <v>0</v>
      </c>
      <c r="T17" s="9">
        <f>'т.2000 выгрузка '!T17</f>
        <v>0</v>
      </c>
      <c r="U17" s="9">
        <f>'т.2000 выгрузка '!U17</f>
        <v>0</v>
      </c>
      <c r="V17" s="15">
        <f t="shared" si="1"/>
        <v>0</v>
      </c>
      <c r="W17" s="15">
        <f t="shared" si="0"/>
        <v>0</v>
      </c>
      <c r="X17" s="15">
        <f t="shared" si="0"/>
        <v>0</v>
      </c>
      <c r="Y17" s="15">
        <f t="shared" si="0"/>
        <v>0</v>
      </c>
      <c r="Z17" s="15">
        <f t="shared" si="0"/>
        <v>0</v>
      </c>
      <c r="AA17" s="15">
        <f t="shared" si="0"/>
        <v>0</v>
      </c>
      <c r="AB17" s="15">
        <f t="shared" si="0"/>
        <v>0</v>
      </c>
      <c r="AC17" s="15">
        <f t="shared" si="0"/>
        <v>0</v>
      </c>
      <c r="AD17" s="15">
        <f t="shared" si="0"/>
        <v>0</v>
      </c>
      <c r="AE17" s="6">
        <f t="shared" si="2"/>
        <v>0</v>
      </c>
      <c r="AF17" s="6">
        <f t="shared" si="2"/>
        <v>0</v>
      </c>
      <c r="AG17" s="99" t="str">
        <f t="shared" si="3"/>
        <v>0</v>
      </c>
      <c r="AH17" s="6">
        <f t="shared" si="4"/>
        <v>0</v>
      </c>
      <c r="AI17" s="6">
        <f t="shared" si="5"/>
        <v>0</v>
      </c>
      <c r="AJ17" s="6">
        <f t="shared" si="6"/>
        <v>0</v>
      </c>
      <c r="AK17" s="121" t="str">
        <f t="shared" si="7"/>
        <v>-</v>
      </c>
      <c r="AL17" s="121" t="str">
        <f t="shared" si="8"/>
        <v>-</v>
      </c>
      <c r="AM17" s="121" t="str">
        <f t="shared" si="9"/>
        <v>-</v>
      </c>
    </row>
    <row r="18" spans="1:39" ht="15">
      <c r="A18" s="8" t="s">
        <v>49</v>
      </c>
      <c r="B18" s="8" t="s">
        <v>50</v>
      </c>
      <c r="C18" s="8" t="s">
        <v>51</v>
      </c>
      <c r="D18" s="9">
        <f>'т.2000 выгрузка '!D18</f>
        <v>0</v>
      </c>
      <c r="E18" s="9">
        <f>'т.2000 выгрузка '!E18</f>
        <v>0</v>
      </c>
      <c r="F18" s="9">
        <f>'т.2000 выгрузка '!F18</f>
        <v>0</v>
      </c>
      <c r="G18" s="9">
        <f>'т.2000 выгрузка '!G18</f>
        <v>0</v>
      </c>
      <c r="H18" s="9">
        <f>'т.2000 выгрузка '!H18</f>
        <v>0</v>
      </c>
      <c r="I18" s="9">
        <f>'т.2000 выгрузка '!I18</f>
        <v>0</v>
      </c>
      <c r="J18" s="9">
        <f>'т.2000 выгрузка '!J18</f>
        <v>0</v>
      </c>
      <c r="K18" s="9">
        <f>'т.2000 выгрузка '!K18</f>
        <v>0</v>
      </c>
      <c r="L18" s="9">
        <f>'т.2000 выгрузка '!L18</f>
        <v>0</v>
      </c>
      <c r="M18" s="9">
        <f>'т.2000 выгрузка '!M18</f>
        <v>0</v>
      </c>
      <c r="N18" s="9">
        <f>'т.2000 выгрузка '!N18</f>
        <v>0</v>
      </c>
      <c r="O18" s="9">
        <f>'т.2000 выгрузка '!O18</f>
        <v>0</v>
      </c>
      <c r="P18" s="9">
        <f>'т.2000 выгрузка '!P18</f>
        <v>0</v>
      </c>
      <c r="Q18" s="9">
        <f>'т.2000 выгрузка '!Q18</f>
        <v>0</v>
      </c>
      <c r="R18" s="9">
        <f>'т.2000 выгрузка '!R18</f>
        <v>0</v>
      </c>
      <c r="S18" s="9">
        <f>'т.2000 выгрузка '!S18</f>
        <v>0</v>
      </c>
      <c r="T18" s="9">
        <f>'т.2000 выгрузка '!T18</f>
        <v>0</v>
      </c>
      <c r="U18" s="9">
        <f>'т.2000 выгрузка '!U18</f>
        <v>0</v>
      </c>
      <c r="V18" s="15">
        <f t="shared" si="1"/>
        <v>0</v>
      </c>
      <c r="W18" s="15">
        <f t="shared" si="0"/>
        <v>0</v>
      </c>
      <c r="X18" s="15">
        <f t="shared" si="0"/>
        <v>0</v>
      </c>
      <c r="Y18" s="15">
        <f t="shared" si="0"/>
        <v>0</v>
      </c>
      <c r="Z18" s="15">
        <f t="shared" si="0"/>
        <v>0</v>
      </c>
      <c r="AA18" s="15">
        <f t="shared" si="0"/>
        <v>0</v>
      </c>
      <c r="AB18" s="15">
        <f t="shared" si="0"/>
        <v>0</v>
      </c>
      <c r="AC18" s="15">
        <f t="shared" si="0"/>
        <v>0</v>
      </c>
      <c r="AD18" s="15">
        <f t="shared" si="0"/>
        <v>0</v>
      </c>
      <c r="AE18" s="6">
        <f t="shared" si="2"/>
        <v>0</v>
      </c>
      <c r="AF18" s="6">
        <f t="shared" si="2"/>
        <v>0</v>
      </c>
      <c r="AG18" s="99" t="str">
        <f t="shared" si="3"/>
        <v>0</v>
      </c>
      <c r="AH18" s="6">
        <f t="shared" si="4"/>
        <v>0</v>
      </c>
      <c r="AI18" s="6">
        <f t="shared" si="5"/>
        <v>0</v>
      </c>
      <c r="AJ18" s="6">
        <f t="shared" si="6"/>
        <v>0</v>
      </c>
      <c r="AK18" s="121" t="str">
        <f t="shared" si="7"/>
        <v>-</v>
      </c>
      <c r="AL18" s="121" t="str">
        <f t="shared" si="8"/>
        <v>-</v>
      </c>
      <c r="AM18" s="121" t="str">
        <f t="shared" si="9"/>
        <v>-</v>
      </c>
    </row>
    <row r="19" spans="1:39" ht="15">
      <c r="A19" s="16" t="s">
        <v>780</v>
      </c>
      <c r="B19" s="17"/>
      <c r="C19" s="17"/>
      <c r="D19" s="18">
        <f>D10-D11-D12-D13-D14-D15-D16-D17-D18</f>
        <v>0</v>
      </c>
      <c r="E19" s="18">
        <f t="shared" ref="E19:U19" si="10">E10-E11-E12-E13-E14-E15-E16-E17-E18</f>
        <v>0</v>
      </c>
      <c r="F19" s="18">
        <f t="shared" si="10"/>
        <v>0</v>
      </c>
      <c r="G19" s="18">
        <f t="shared" si="10"/>
        <v>0</v>
      </c>
      <c r="H19" s="18">
        <f t="shared" si="10"/>
        <v>0</v>
      </c>
      <c r="I19" s="18">
        <f t="shared" si="10"/>
        <v>0</v>
      </c>
      <c r="J19" s="18">
        <f t="shared" si="10"/>
        <v>0</v>
      </c>
      <c r="K19" s="18">
        <f t="shared" si="10"/>
        <v>0</v>
      </c>
      <c r="L19" s="18">
        <f t="shared" si="10"/>
        <v>0</v>
      </c>
      <c r="M19" s="18">
        <f t="shared" si="10"/>
        <v>0</v>
      </c>
      <c r="N19" s="18">
        <f t="shared" si="10"/>
        <v>0</v>
      </c>
      <c r="O19" s="18">
        <f t="shared" si="10"/>
        <v>0</v>
      </c>
      <c r="P19" s="18">
        <f t="shared" si="10"/>
        <v>0</v>
      </c>
      <c r="Q19" s="18">
        <f t="shared" si="10"/>
        <v>0</v>
      </c>
      <c r="R19" s="18">
        <f t="shared" si="10"/>
        <v>0</v>
      </c>
      <c r="S19" s="18">
        <f t="shared" si="10"/>
        <v>0</v>
      </c>
      <c r="T19" s="18">
        <f t="shared" si="10"/>
        <v>0</v>
      </c>
      <c r="U19" s="18">
        <f t="shared" si="10"/>
        <v>0</v>
      </c>
      <c r="V19" s="18">
        <f t="shared" si="1"/>
        <v>0</v>
      </c>
      <c r="W19" s="18">
        <f t="shared" si="0"/>
        <v>0</v>
      </c>
      <c r="X19" s="18">
        <f t="shared" si="0"/>
        <v>0</v>
      </c>
      <c r="Y19" s="18">
        <f t="shared" si="0"/>
        <v>0</v>
      </c>
      <c r="Z19" s="18">
        <f t="shared" si="0"/>
        <v>0</v>
      </c>
      <c r="AA19" s="18">
        <f t="shared" si="0"/>
        <v>0</v>
      </c>
      <c r="AB19" s="18">
        <f t="shared" si="0"/>
        <v>0</v>
      </c>
      <c r="AC19" s="18">
        <f t="shared" si="0"/>
        <v>0</v>
      </c>
      <c r="AD19" s="18">
        <f t="shared" si="0"/>
        <v>0</v>
      </c>
      <c r="AE19" s="29">
        <f t="shared" si="2"/>
        <v>0</v>
      </c>
      <c r="AF19" s="29">
        <f t="shared" si="2"/>
        <v>0</v>
      </c>
      <c r="AG19" s="99" t="str">
        <f t="shared" si="3"/>
        <v>0</v>
      </c>
      <c r="AH19" s="29">
        <f t="shared" si="4"/>
        <v>0</v>
      </c>
      <c r="AI19" s="29">
        <f t="shared" si="5"/>
        <v>0</v>
      </c>
      <c r="AJ19" s="29">
        <f t="shared" si="6"/>
        <v>0</v>
      </c>
      <c r="AK19" s="121" t="str">
        <f t="shared" si="7"/>
        <v>-</v>
      </c>
      <c r="AL19" s="121" t="str">
        <f t="shared" si="8"/>
        <v>-</v>
      </c>
      <c r="AM19" s="121" t="str">
        <f t="shared" si="9"/>
        <v>-</v>
      </c>
    </row>
    <row r="20" spans="1:39" ht="15">
      <c r="A20" s="8" t="s">
        <v>52</v>
      </c>
      <c r="B20" s="8" t="s">
        <v>53</v>
      </c>
      <c r="C20" s="8" t="s">
        <v>54</v>
      </c>
      <c r="D20" s="9">
        <f>'т.2000 выгрузка '!D19</f>
        <v>0</v>
      </c>
      <c r="E20" s="9">
        <f>'т.2000 выгрузка '!E19</f>
        <v>0</v>
      </c>
      <c r="F20" s="9">
        <f>'т.2000 выгрузка '!F19</f>
        <v>0</v>
      </c>
      <c r="G20" s="9">
        <f>'т.2000 выгрузка '!G19</f>
        <v>0</v>
      </c>
      <c r="H20" s="9">
        <f>'т.2000 выгрузка '!H19</f>
        <v>0</v>
      </c>
      <c r="I20" s="9">
        <f>'т.2000 выгрузка '!I19</f>
        <v>0</v>
      </c>
      <c r="J20" s="9">
        <f>'т.2000 выгрузка '!J19</f>
        <v>0</v>
      </c>
      <c r="K20" s="9">
        <f>'т.2000 выгрузка '!K19</f>
        <v>0</v>
      </c>
      <c r="L20" s="9">
        <f>'т.2000 выгрузка '!L19</f>
        <v>0</v>
      </c>
      <c r="M20" s="9">
        <f>'т.2000 выгрузка '!M19</f>
        <v>0</v>
      </c>
      <c r="N20" s="9">
        <f>'т.2000 выгрузка '!N19</f>
        <v>0</v>
      </c>
      <c r="O20" s="9">
        <f>'т.2000 выгрузка '!O19</f>
        <v>0</v>
      </c>
      <c r="P20" s="9">
        <f>'т.2000 выгрузка '!P19</f>
        <v>0</v>
      </c>
      <c r="Q20" s="9">
        <f>'т.2000 выгрузка '!Q19</f>
        <v>0</v>
      </c>
      <c r="R20" s="9">
        <f>'т.2000 выгрузка '!R19</f>
        <v>0</v>
      </c>
      <c r="S20" s="9">
        <f>'т.2000 выгрузка '!S19</f>
        <v>0</v>
      </c>
      <c r="T20" s="9">
        <f>'т.2000 выгрузка '!T19</f>
        <v>0</v>
      </c>
      <c r="U20" s="9">
        <f>'т.2000 выгрузка '!U19</f>
        <v>0</v>
      </c>
      <c r="V20" s="15">
        <f t="shared" si="1"/>
        <v>0</v>
      </c>
      <c r="W20" s="15">
        <f t="shared" si="0"/>
        <v>0</v>
      </c>
      <c r="X20" s="15">
        <f t="shared" si="0"/>
        <v>0</v>
      </c>
      <c r="Y20" s="15">
        <f t="shared" si="0"/>
        <v>0</v>
      </c>
      <c r="Z20" s="15">
        <f t="shared" si="0"/>
        <v>0</v>
      </c>
      <c r="AA20" s="15">
        <f t="shared" si="0"/>
        <v>0</v>
      </c>
      <c r="AB20" s="15">
        <f t="shared" si="0"/>
        <v>0</v>
      </c>
      <c r="AC20" s="15">
        <f t="shared" si="0"/>
        <v>0</v>
      </c>
      <c r="AD20" s="15">
        <f t="shared" si="0"/>
        <v>0</v>
      </c>
      <c r="AE20" s="6">
        <f t="shared" si="2"/>
        <v>0</v>
      </c>
      <c r="AF20" s="6">
        <f t="shared" si="2"/>
        <v>0</v>
      </c>
      <c r="AG20" s="99" t="str">
        <f t="shared" si="3"/>
        <v>0</v>
      </c>
      <c r="AH20" s="6">
        <f t="shared" si="4"/>
        <v>0</v>
      </c>
      <c r="AI20" s="6">
        <f t="shared" si="5"/>
        <v>0</v>
      </c>
      <c r="AJ20" s="6">
        <f t="shared" si="6"/>
        <v>0</v>
      </c>
      <c r="AK20" s="121" t="str">
        <f t="shared" si="7"/>
        <v>-</v>
      </c>
      <c r="AL20" s="121" t="str">
        <f t="shared" si="8"/>
        <v>-</v>
      </c>
      <c r="AM20" s="121" t="str">
        <f t="shared" si="9"/>
        <v>-</v>
      </c>
    </row>
    <row r="21" spans="1:39" ht="26.25">
      <c r="A21" s="8" t="s">
        <v>55</v>
      </c>
      <c r="B21" s="8" t="s">
        <v>56</v>
      </c>
      <c r="C21" s="8" t="s">
        <v>57</v>
      </c>
      <c r="D21" s="9">
        <f>'т.2000 выгрузка '!D20</f>
        <v>0</v>
      </c>
      <c r="E21" s="9">
        <f>'т.2000 выгрузка '!E20</f>
        <v>0</v>
      </c>
      <c r="F21" s="9">
        <f>'т.2000 выгрузка '!F20</f>
        <v>0</v>
      </c>
      <c r="G21" s="9">
        <f>'т.2000 выгрузка '!G20</f>
        <v>0</v>
      </c>
      <c r="H21" s="9">
        <f>'т.2000 выгрузка '!H20</f>
        <v>0</v>
      </c>
      <c r="I21" s="9">
        <f>'т.2000 выгрузка '!I20</f>
        <v>0</v>
      </c>
      <c r="J21" s="9">
        <f>'т.2000 выгрузка '!J20</f>
        <v>0</v>
      </c>
      <c r="K21" s="9">
        <f>'т.2000 выгрузка '!K20</f>
        <v>0</v>
      </c>
      <c r="L21" s="9">
        <f>'т.2000 выгрузка '!L20</f>
        <v>0</v>
      </c>
      <c r="M21" s="9">
        <f>'т.2000 выгрузка '!M20</f>
        <v>0</v>
      </c>
      <c r="N21" s="9">
        <f>'т.2000 выгрузка '!N20</f>
        <v>0</v>
      </c>
      <c r="O21" s="9">
        <f>'т.2000 выгрузка '!O20</f>
        <v>0</v>
      </c>
      <c r="P21" s="9">
        <f>'т.2000 выгрузка '!P20</f>
        <v>0</v>
      </c>
      <c r="Q21" s="9">
        <f>'т.2000 выгрузка '!Q20</f>
        <v>0</v>
      </c>
      <c r="R21" s="9">
        <f>'т.2000 выгрузка '!R20</f>
        <v>0</v>
      </c>
      <c r="S21" s="9">
        <f>'т.2000 выгрузка '!S20</f>
        <v>0</v>
      </c>
      <c r="T21" s="9">
        <f>'т.2000 выгрузка '!T20</f>
        <v>0</v>
      </c>
      <c r="U21" s="9">
        <f>'т.2000 выгрузка '!U20</f>
        <v>0</v>
      </c>
      <c r="V21" s="15">
        <f t="shared" si="1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6">
        <f t="shared" si="2"/>
        <v>0</v>
      </c>
      <c r="AF21" s="6">
        <f t="shared" si="2"/>
        <v>0</v>
      </c>
      <c r="AG21" s="99" t="str">
        <f t="shared" si="3"/>
        <v>0</v>
      </c>
      <c r="AH21" s="6">
        <f t="shared" si="4"/>
        <v>0</v>
      </c>
      <c r="AI21" s="6">
        <f t="shared" si="5"/>
        <v>0</v>
      </c>
      <c r="AJ21" s="6">
        <f t="shared" si="6"/>
        <v>0</v>
      </c>
      <c r="AK21" s="121" t="str">
        <f t="shared" si="7"/>
        <v>-</v>
      </c>
      <c r="AL21" s="121" t="str">
        <f t="shared" si="8"/>
        <v>-</v>
      </c>
      <c r="AM21" s="121" t="str">
        <f t="shared" si="9"/>
        <v>-</v>
      </c>
    </row>
    <row r="22" spans="1:39" ht="39">
      <c r="A22" s="8" t="s">
        <v>58</v>
      </c>
      <c r="B22" s="8" t="s">
        <v>59</v>
      </c>
      <c r="C22" s="8" t="s">
        <v>60</v>
      </c>
      <c r="D22" s="9">
        <f>'т.2000 выгрузка '!D21</f>
        <v>0</v>
      </c>
      <c r="E22" s="9">
        <f>'т.2000 выгрузка '!E21</f>
        <v>0</v>
      </c>
      <c r="F22" s="9">
        <f>'т.2000 выгрузка '!F21</f>
        <v>0</v>
      </c>
      <c r="G22" s="9">
        <f>'т.2000 выгрузка '!G21</f>
        <v>0</v>
      </c>
      <c r="H22" s="9">
        <f>'т.2000 выгрузка '!H21</f>
        <v>0</v>
      </c>
      <c r="I22" s="9">
        <f>'т.2000 выгрузка '!I21</f>
        <v>0</v>
      </c>
      <c r="J22" s="9">
        <f>'т.2000 выгрузка '!J21</f>
        <v>0</v>
      </c>
      <c r="K22" s="9">
        <f>'т.2000 выгрузка '!K21</f>
        <v>0</v>
      </c>
      <c r="L22" s="9">
        <f>'т.2000 выгрузка '!L21</f>
        <v>0</v>
      </c>
      <c r="M22" s="9">
        <f>'т.2000 выгрузка '!M21</f>
        <v>0</v>
      </c>
      <c r="N22" s="9">
        <f>'т.2000 выгрузка '!N21</f>
        <v>0</v>
      </c>
      <c r="O22" s="9">
        <f>'т.2000 выгрузка '!O21</f>
        <v>0</v>
      </c>
      <c r="P22" s="9">
        <f>'т.2000 выгрузка '!P21</f>
        <v>0</v>
      </c>
      <c r="Q22" s="9">
        <f>'т.2000 выгрузка '!Q21</f>
        <v>0</v>
      </c>
      <c r="R22" s="9">
        <f>'т.2000 выгрузка '!R21</f>
        <v>0</v>
      </c>
      <c r="S22" s="9">
        <f>'т.2000 выгрузка '!S21</f>
        <v>0</v>
      </c>
      <c r="T22" s="9">
        <f>'т.2000 выгрузка '!T21</f>
        <v>0</v>
      </c>
      <c r="U22" s="9">
        <f>'т.2000 выгрузка '!U21</f>
        <v>0</v>
      </c>
      <c r="V22" s="15">
        <f t="shared" si="1"/>
        <v>0</v>
      </c>
      <c r="W22" s="15">
        <f t="shared" si="0"/>
        <v>0</v>
      </c>
      <c r="X22" s="15">
        <f t="shared" si="0"/>
        <v>0</v>
      </c>
      <c r="Y22" s="15">
        <f t="shared" si="0"/>
        <v>0</v>
      </c>
      <c r="Z22" s="15">
        <f t="shared" si="0"/>
        <v>0</v>
      </c>
      <c r="AA22" s="15">
        <f t="shared" si="0"/>
        <v>0</v>
      </c>
      <c r="AB22" s="15">
        <f t="shared" si="0"/>
        <v>0</v>
      </c>
      <c r="AC22" s="15">
        <f t="shared" si="0"/>
        <v>0</v>
      </c>
      <c r="AD22" s="15">
        <f t="shared" si="0"/>
        <v>0</v>
      </c>
      <c r="AE22" s="6">
        <f t="shared" si="2"/>
        <v>0</v>
      </c>
      <c r="AF22" s="6">
        <f t="shared" si="2"/>
        <v>0</v>
      </c>
      <c r="AG22" s="99" t="str">
        <f t="shared" si="3"/>
        <v>0</v>
      </c>
      <c r="AH22" s="6">
        <f t="shared" si="4"/>
        <v>0</v>
      </c>
      <c r="AI22" s="6">
        <f t="shared" si="5"/>
        <v>0</v>
      </c>
      <c r="AJ22" s="6">
        <f t="shared" si="6"/>
        <v>0</v>
      </c>
      <c r="AK22" s="121" t="str">
        <f t="shared" si="7"/>
        <v>-</v>
      </c>
      <c r="AL22" s="121" t="str">
        <f t="shared" si="8"/>
        <v>-</v>
      </c>
      <c r="AM22" s="121" t="str">
        <f t="shared" si="9"/>
        <v>-</v>
      </c>
    </row>
    <row r="23" spans="1:39" ht="51.75">
      <c r="A23" s="8" t="s">
        <v>61</v>
      </c>
      <c r="B23" s="8" t="s">
        <v>62</v>
      </c>
      <c r="C23" s="8" t="s">
        <v>63</v>
      </c>
      <c r="D23" s="9">
        <f>'т.2000 выгрузка '!D22</f>
        <v>0</v>
      </c>
      <c r="E23" s="9">
        <f>'т.2000 выгрузка '!E22</f>
        <v>0</v>
      </c>
      <c r="F23" s="9">
        <f>'т.2000 выгрузка '!F22</f>
        <v>0</v>
      </c>
      <c r="G23" s="9">
        <f>'т.2000 выгрузка '!G22</f>
        <v>0</v>
      </c>
      <c r="H23" s="9">
        <f>'т.2000 выгрузка '!H22</f>
        <v>0</v>
      </c>
      <c r="I23" s="9">
        <f>'т.2000 выгрузка '!I22</f>
        <v>0</v>
      </c>
      <c r="J23" s="9">
        <f>'т.2000 выгрузка '!J22</f>
        <v>0</v>
      </c>
      <c r="K23" s="9">
        <f>'т.2000 выгрузка '!K22</f>
        <v>0</v>
      </c>
      <c r="L23" s="9">
        <f>'т.2000 выгрузка '!L22</f>
        <v>0</v>
      </c>
      <c r="M23" s="9">
        <f>'т.2000 выгрузка '!M22</f>
        <v>0</v>
      </c>
      <c r="N23" s="9">
        <f>'т.2000 выгрузка '!N22</f>
        <v>0</v>
      </c>
      <c r="O23" s="9">
        <f>'т.2000 выгрузка '!O22</f>
        <v>0</v>
      </c>
      <c r="P23" s="9">
        <f>'т.2000 выгрузка '!P22</f>
        <v>0</v>
      </c>
      <c r="Q23" s="9">
        <f>'т.2000 выгрузка '!Q22</f>
        <v>0</v>
      </c>
      <c r="R23" s="9">
        <f>'т.2000 выгрузка '!R22</f>
        <v>0</v>
      </c>
      <c r="S23" s="9">
        <f>'т.2000 выгрузка '!S22</f>
        <v>0</v>
      </c>
      <c r="T23" s="9">
        <f>'т.2000 выгрузка '!T22</f>
        <v>0</v>
      </c>
      <c r="U23" s="9">
        <f>'т.2000 выгрузка '!U22</f>
        <v>0</v>
      </c>
      <c r="V23" s="15">
        <f t="shared" si="1"/>
        <v>0</v>
      </c>
      <c r="W23" s="15">
        <f t="shared" si="0"/>
        <v>0</v>
      </c>
      <c r="X23" s="15">
        <f t="shared" si="0"/>
        <v>0</v>
      </c>
      <c r="Y23" s="15">
        <f t="shared" si="0"/>
        <v>0</v>
      </c>
      <c r="Z23" s="15">
        <f t="shared" si="0"/>
        <v>0</v>
      </c>
      <c r="AA23" s="15">
        <f t="shared" si="0"/>
        <v>0</v>
      </c>
      <c r="AB23" s="15">
        <f t="shared" si="0"/>
        <v>0</v>
      </c>
      <c r="AC23" s="15">
        <f t="shared" si="0"/>
        <v>0</v>
      </c>
      <c r="AD23" s="15">
        <f t="shared" si="0"/>
        <v>0</v>
      </c>
      <c r="AE23" s="6">
        <f t="shared" si="2"/>
        <v>0</v>
      </c>
      <c r="AF23" s="6">
        <f t="shared" si="2"/>
        <v>0</v>
      </c>
      <c r="AG23" s="99" t="str">
        <f t="shared" si="3"/>
        <v>0</v>
      </c>
      <c r="AH23" s="6">
        <f t="shared" si="4"/>
        <v>0</v>
      </c>
      <c r="AI23" s="6">
        <f t="shared" si="5"/>
        <v>0</v>
      </c>
      <c r="AJ23" s="6">
        <f t="shared" si="6"/>
        <v>0</v>
      </c>
      <c r="AK23" s="121" t="str">
        <f t="shared" si="7"/>
        <v>-</v>
      </c>
      <c r="AL23" s="121" t="str">
        <f t="shared" si="8"/>
        <v>-</v>
      </c>
      <c r="AM23" s="121" t="str">
        <f t="shared" si="9"/>
        <v>-</v>
      </c>
    </row>
    <row r="24" spans="1:39" ht="15">
      <c r="A24" s="19" t="s">
        <v>781</v>
      </c>
      <c r="B24" s="20"/>
      <c r="C24" s="20"/>
      <c r="D24" s="21">
        <f>D21-D22-D23</f>
        <v>0</v>
      </c>
      <c r="E24" s="21">
        <f t="shared" ref="E24:U24" si="11">E21-E22-E23</f>
        <v>0</v>
      </c>
      <c r="F24" s="21">
        <f t="shared" si="11"/>
        <v>0</v>
      </c>
      <c r="G24" s="21">
        <f t="shared" si="11"/>
        <v>0</v>
      </c>
      <c r="H24" s="21">
        <f t="shared" si="11"/>
        <v>0</v>
      </c>
      <c r="I24" s="21">
        <f t="shared" si="11"/>
        <v>0</v>
      </c>
      <c r="J24" s="21">
        <f t="shared" si="11"/>
        <v>0</v>
      </c>
      <c r="K24" s="21">
        <f t="shared" si="11"/>
        <v>0</v>
      </c>
      <c r="L24" s="21">
        <f t="shared" si="11"/>
        <v>0</v>
      </c>
      <c r="M24" s="21">
        <f t="shared" si="11"/>
        <v>0</v>
      </c>
      <c r="N24" s="21">
        <f t="shared" si="11"/>
        <v>0</v>
      </c>
      <c r="O24" s="21">
        <f t="shared" si="11"/>
        <v>0</v>
      </c>
      <c r="P24" s="21">
        <f t="shared" si="11"/>
        <v>0</v>
      </c>
      <c r="Q24" s="21">
        <f t="shared" si="11"/>
        <v>0</v>
      </c>
      <c r="R24" s="21">
        <f t="shared" si="11"/>
        <v>0</v>
      </c>
      <c r="S24" s="21">
        <f t="shared" si="11"/>
        <v>0</v>
      </c>
      <c r="T24" s="21">
        <f t="shared" si="11"/>
        <v>0</v>
      </c>
      <c r="U24" s="21">
        <f t="shared" si="11"/>
        <v>0</v>
      </c>
      <c r="V24" s="21">
        <f>D24-M24</f>
        <v>0</v>
      </c>
      <c r="W24" s="21">
        <f t="shared" si="0"/>
        <v>0</v>
      </c>
      <c r="X24" s="21">
        <f t="shared" si="0"/>
        <v>0</v>
      </c>
      <c r="Y24" s="21">
        <f t="shared" si="0"/>
        <v>0</v>
      </c>
      <c r="Z24" s="21">
        <f t="shared" si="0"/>
        <v>0</v>
      </c>
      <c r="AA24" s="21">
        <f t="shared" si="0"/>
        <v>0</v>
      </c>
      <c r="AB24" s="21">
        <f t="shared" si="0"/>
        <v>0</v>
      </c>
      <c r="AC24" s="21">
        <f t="shared" si="0"/>
        <v>0</v>
      </c>
      <c r="AD24" s="21">
        <f t="shared" si="0"/>
        <v>0</v>
      </c>
      <c r="AE24" s="30">
        <f t="shared" si="2"/>
        <v>0</v>
      </c>
      <c r="AF24" s="30">
        <f t="shared" si="2"/>
        <v>0</v>
      </c>
      <c r="AG24" s="99" t="str">
        <f t="shared" si="3"/>
        <v>0</v>
      </c>
      <c r="AH24" s="30">
        <f t="shared" si="4"/>
        <v>0</v>
      </c>
      <c r="AI24" s="30">
        <f t="shared" si="5"/>
        <v>0</v>
      </c>
      <c r="AJ24" s="30">
        <f t="shared" si="6"/>
        <v>0</v>
      </c>
      <c r="AK24" s="121" t="str">
        <f t="shared" si="7"/>
        <v>-</v>
      </c>
      <c r="AL24" s="121" t="str">
        <f t="shared" si="8"/>
        <v>-</v>
      </c>
      <c r="AM24" s="121" t="str">
        <f t="shared" si="9"/>
        <v>-</v>
      </c>
    </row>
    <row r="25" spans="1:39" ht="26.25">
      <c r="A25" s="8" t="s">
        <v>64</v>
      </c>
      <c r="B25" s="8" t="s">
        <v>65</v>
      </c>
      <c r="C25" s="8" t="s">
        <v>66</v>
      </c>
      <c r="D25" s="9">
        <f>'т.2000 выгрузка '!D23</f>
        <v>0</v>
      </c>
      <c r="E25" s="9">
        <f>'т.2000 выгрузка '!E23</f>
        <v>0</v>
      </c>
      <c r="F25" s="9">
        <f>'т.2000 выгрузка '!F23</f>
        <v>0</v>
      </c>
      <c r="G25" s="9">
        <f>'т.2000 выгрузка '!G23</f>
        <v>0</v>
      </c>
      <c r="H25" s="9">
        <f>'т.2000 выгрузка '!H23</f>
        <v>0</v>
      </c>
      <c r="I25" s="9">
        <f>'т.2000 выгрузка '!I23</f>
        <v>0</v>
      </c>
      <c r="J25" s="9">
        <f>'т.2000 выгрузка '!J23</f>
        <v>0</v>
      </c>
      <c r="K25" s="9">
        <f>'т.2000 выгрузка '!K23</f>
        <v>0</v>
      </c>
      <c r="L25" s="9">
        <f>'т.2000 выгрузка '!L23</f>
        <v>0</v>
      </c>
      <c r="M25" s="9">
        <f>'т.2000 выгрузка '!M23</f>
        <v>0</v>
      </c>
      <c r="N25" s="9">
        <f>'т.2000 выгрузка '!N23</f>
        <v>0</v>
      </c>
      <c r="O25" s="9">
        <f>'т.2000 выгрузка '!O23</f>
        <v>0</v>
      </c>
      <c r="P25" s="9">
        <f>'т.2000 выгрузка '!P23</f>
        <v>0</v>
      </c>
      <c r="Q25" s="9">
        <f>'т.2000 выгрузка '!Q23</f>
        <v>0</v>
      </c>
      <c r="R25" s="9">
        <f>'т.2000 выгрузка '!R23</f>
        <v>0</v>
      </c>
      <c r="S25" s="9">
        <f>'т.2000 выгрузка '!S23</f>
        <v>0</v>
      </c>
      <c r="T25" s="9">
        <f>'т.2000 выгрузка '!T23</f>
        <v>0</v>
      </c>
      <c r="U25" s="9">
        <f>'т.2000 выгрузка '!U23</f>
        <v>0</v>
      </c>
      <c r="V25" s="15">
        <f t="shared" ref="V25:AD42" si="12">D25-M25</f>
        <v>0</v>
      </c>
      <c r="W25" s="15">
        <f t="shared" si="12"/>
        <v>0</v>
      </c>
      <c r="X25" s="15">
        <f t="shared" si="12"/>
        <v>0</v>
      </c>
      <c r="Y25" s="15">
        <f t="shared" si="12"/>
        <v>0</v>
      </c>
      <c r="Z25" s="15">
        <f t="shared" si="12"/>
        <v>0</v>
      </c>
      <c r="AA25" s="15">
        <f t="shared" si="12"/>
        <v>0</v>
      </c>
      <c r="AB25" s="15">
        <f t="shared" si="12"/>
        <v>0</v>
      </c>
      <c r="AC25" s="15">
        <f t="shared" si="12"/>
        <v>0</v>
      </c>
      <c r="AD25" s="15">
        <f t="shared" si="12"/>
        <v>0</v>
      </c>
      <c r="AE25" s="6">
        <f t="shared" si="2"/>
        <v>0</v>
      </c>
      <c r="AF25" s="6">
        <f t="shared" si="2"/>
        <v>0</v>
      </c>
      <c r="AG25" s="99" t="str">
        <f t="shared" si="3"/>
        <v>0</v>
      </c>
      <c r="AH25" s="6">
        <f t="shared" si="4"/>
        <v>0</v>
      </c>
      <c r="AI25" s="6">
        <f t="shared" si="5"/>
        <v>0</v>
      </c>
      <c r="AJ25" s="6">
        <f t="shared" si="6"/>
        <v>0</v>
      </c>
      <c r="AK25" s="121" t="str">
        <f t="shared" si="7"/>
        <v>-</v>
      </c>
      <c r="AL25" s="121" t="str">
        <f t="shared" si="8"/>
        <v>-</v>
      </c>
      <c r="AM25" s="121" t="str">
        <f t="shared" si="9"/>
        <v>-</v>
      </c>
    </row>
    <row r="26" spans="1:39" ht="51.75">
      <c r="A26" s="8" t="s">
        <v>67</v>
      </c>
      <c r="B26" s="8" t="s">
        <v>68</v>
      </c>
      <c r="C26" s="8" t="s">
        <v>69</v>
      </c>
      <c r="D26" s="9">
        <f>'т.2000 выгрузка '!D24</f>
        <v>0</v>
      </c>
      <c r="E26" s="9">
        <f>'т.2000 выгрузка '!E24</f>
        <v>0</v>
      </c>
      <c r="F26" s="9">
        <f>'т.2000 выгрузка '!F24</f>
        <v>0</v>
      </c>
      <c r="G26" s="9">
        <f>'т.2000 выгрузка '!G24</f>
        <v>0</v>
      </c>
      <c r="H26" s="9">
        <f>'т.2000 выгрузка '!H24</f>
        <v>0</v>
      </c>
      <c r="I26" s="9">
        <f>'т.2000 выгрузка '!I24</f>
        <v>0</v>
      </c>
      <c r="J26" s="9">
        <f>'т.2000 выгрузка '!J24</f>
        <v>0</v>
      </c>
      <c r="K26" s="9">
        <f>'т.2000 выгрузка '!K24</f>
        <v>0</v>
      </c>
      <c r="L26" s="9">
        <f>'т.2000 выгрузка '!L24</f>
        <v>0</v>
      </c>
      <c r="M26" s="9">
        <f>'т.2000 выгрузка '!M24</f>
        <v>0</v>
      </c>
      <c r="N26" s="9">
        <f>'т.2000 выгрузка '!N24</f>
        <v>0</v>
      </c>
      <c r="O26" s="9">
        <f>'т.2000 выгрузка '!O24</f>
        <v>0</v>
      </c>
      <c r="P26" s="9">
        <f>'т.2000 выгрузка '!P24</f>
        <v>0</v>
      </c>
      <c r="Q26" s="9">
        <f>'т.2000 выгрузка '!Q24</f>
        <v>0</v>
      </c>
      <c r="R26" s="9">
        <f>'т.2000 выгрузка '!R24</f>
        <v>0</v>
      </c>
      <c r="S26" s="9">
        <f>'т.2000 выгрузка '!S24</f>
        <v>0</v>
      </c>
      <c r="T26" s="9">
        <f>'т.2000 выгрузка '!T24</f>
        <v>0</v>
      </c>
      <c r="U26" s="9">
        <f>'т.2000 выгрузка '!U24</f>
        <v>0</v>
      </c>
      <c r="V26" s="15">
        <f t="shared" si="12"/>
        <v>0</v>
      </c>
      <c r="W26" s="15">
        <f t="shared" si="12"/>
        <v>0</v>
      </c>
      <c r="X26" s="15">
        <f t="shared" si="12"/>
        <v>0</v>
      </c>
      <c r="Y26" s="15">
        <f t="shared" si="12"/>
        <v>0</v>
      </c>
      <c r="Z26" s="15">
        <f t="shared" si="12"/>
        <v>0</v>
      </c>
      <c r="AA26" s="15">
        <f t="shared" si="12"/>
        <v>0</v>
      </c>
      <c r="AB26" s="15">
        <f t="shared" si="12"/>
        <v>0</v>
      </c>
      <c r="AC26" s="15">
        <f t="shared" si="12"/>
        <v>0</v>
      </c>
      <c r="AD26" s="15">
        <f t="shared" si="12"/>
        <v>0</v>
      </c>
      <c r="AE26" s="6">
        <f t="shared" ref="AE26:AF41" si="13">V26-W26</f>
        <v>0</v>
      </c>
      <c r="AF26" s="6">
        <f t="shared" si="13"/>
        <v>0</v>
      </c>
      <c r="AG26" s="99" t="str">
        <f t="shared" si="3"/>
        <v>0</v>
      </c>
      <c r="AH26" s="6">
        <f t="shared" si="4"/>
        <v>0</v>
      </c>
      <c r="AI26" s="6">
        <f t="shared" si="5"/>
        <v>0</v>
      </c>
      <c r="AJ26" s="6">
        <f t="shared" si="6"/>
        <v>0</v>
      </c>
      <c r="AK26" s="121" t="str">
        <f t="shared" si="7"/>
        <v>-</v>
      </c>
      <c r="AL26" s="121" t="str">
        <f t="shared" si="8"/>
        <v>-</v>
      </c>
      <c r="AM26" s="121" t="str">
        <f t="shared" si="9"/>
        <v>-</v>
      </c>
    </row>
    <row r="27" spans="1:39" ht="15">
      <c r="A27" s="8" t="s">
        <v>834</v>
      </c>
      <c r="B27" s="8" t="s">
        <v>70</v>
      </c>
      <c r="C27" s="8" t="s">
        <v>835</v>
      </c>
      <c r="D27" s="9">
        <f>'т.2000 выгрузка '!D25</f>
        <v>0</v>
      </c>
      <c r="E27" s="9">
        <f>'т.2000 выгрузка '!E25</f>
        <v>0</v>
      </c>
      <c r="F27" s="9">
        <f>'т.2000 выгрузка '!F25</f>
        <v>0</v>
      </c>
      <c r="G27" s="9">
        <f>'т.2000 выгрузка '!G25</f>
        <v>0</v>
      </c>
      <c r="H27" s="9">
        <f>'т.2000 выгрузка '!H25</f>
        <v>0</v>
      </c>
      <c r="I27" s="9">
        <f>'т.2000 выгрузка '!I25</f>
        <v>0</v>
      </c>
      <c r="J27" s="9">
        <f>'т.2000 выгрузка '!J25</f>
        <v>0</v>
      </c>
      <c r="K27" s="9">
        <f>'т.2000 выгрузка '!K25</f>
        <v>0</v>
      </c>
      <c r="L27" s="9">
        <f>'т.2000 выгрузка '!L25</f>
        <v>0</v>
      </c>
      <c r="M27" s="9">
        <f>'т.2000 выгрузка '!M25</f>
        <v>0</v>
      </c>
      <c r="N27" s="9">
        <f>'т.2000 выгрузка '!N25</f>
        <v>0</v>
      </c>
      <c r="O27" s="9">
        <f>'т.2000 выгрузка '!O25</f>
        <v>0</v>
      </c>
      <c r="P27" s="9">
        <f>'т.2000 выгрузка '!P25</f>
        <v>0</v>
      </c>
      <c r="Q27" s="9">
        <f>'т.2000 выгрузка '!Q25</f>
        <v>0</v>
      </c>
      <c r="R27" s="9">
        <f>'т.2000 выгрузка '!R25</f>
        <v>0</v>
      </c>
      <c r="S27" s="9">
        <f>'т.2000 выгрузка '!S25</f>
        <v>0</v>
      </c>
      <c r="T27" s="9">
        <f>'т.2000 выгрузка '!T25</f>
        <v>0</v>
      </c>
      <c r="U27" s="9">
        <f>'т.2000 выгрузка '!U25</f>
        <v>0</v>
      </c>
      <c r="V27" s="15">
        <f t="shared" ref="V27" si="14">D27-M27</f>
        <v>0</v>
      </c>
      <c r="W27" s="15">
        <f t="shared" ref="W27" si="15">E27-N27</f>
        <v>0</v>
      </c>
      <c r="X27" s="15">
        <f t="shared" ref="X27" si="16">F27-O27</f>
        <v>0</v>
      </c>
      <c r="Y27" s="15">
        <f t="shared" ref="Y27" si="17">G27-P27</f>
        <v>0</v>
      </c>
      <c r="Z27" s="15">
        <f t="shared" ref="Z27" si="18">H27-Q27</f>
        <v>0</v>
      </c>
      <c r="AA27" s="15">
        <f t="shared" ref="AA27" si="19">I27-R27</f>
        <v>0</v>
      </c>
      <c r="AB27" s="15">
        <f t="shared" ref="AB27" si="20">J27-S27</f>
        <v>0</v>
      </c>
      <c r="AC27" s="15">
        <f t="shared" ref="AC27" si="21">K27-T27</f>
        <v>0</v>
      </c>
      <c r="AD27" s="15">
        <f t="shared" ref="AD27" si="22">L27-U27</f>
        <v>0</v>
      </c>
      <c r="AE27" s="6">
        <f t="shared" ref="AE27" si="23">V27-W27</f>
        <v>0</v>
      </c>
      <c r="AF27" s="6">
        <f t="shared" ref="AF27" si="24">W27-X27</f>
        <v>0</v>
      </c>
      <c r="AG27" s="99" t="str">
        <f t="shared" si="3"/>
        <v>0</v>
      </c>
      <c r="AH27" s="6">
        <f t="shared" ref="AH27" si="25">Z27-AA27-AC27</f>
        <v>0</v>
      </c>
      <c r="AI27" s="6">
        <f t="shared" ref="AI27" si="26">AA27-AB27</f>
        <v>0</v>
      </c>
      <c r="AJ27" s="6">
        <f t="shared" ref="AJ27" si="27">AC27-AD27</f>
        <v>0</v>
      </c>
      <c r="AK27" s="121" t="str">
        <f t="shared" si="7"/>
        <v>-</v>
      </c>
      <c r="AL27" s="121" t="str">
        <f t="shared" si="8"/>
        <v>-</v>
      </c>
      <c r="AM27" s="121" t="str">
        <f t="shared" si="9"/>
        <v>-</v>
      </c>
    </row>
    <row r="28" spans="1:39" ht="15">
      <c r="A28" s="8" t="s">
        <v>841</v>
      </c>
      <c r="B28" s="8" t="s">
        <v>73</v>
      </c>
      <c r="C28" s="8" t="s">
        <v>71</v>
      </c>
      <c r="D28" s="9">
        <f>'т.2000 выгрузка '!D26</f>
        <v>0</v>
      </c>
      <c r="E28" s="9">
        <f>'т.2000 выгрузка '!E26</f>
        <v>0</v>
      </c>
      <c r="F28" s="9">
        <f>'т.2000 выгрузка '!F26</f>
        <v>0</v>
      </c>
      <c r="G28" s="9">
        <f>'т.2000 выгрузка '!G26</f>
        <v>0</v>
      </c>
      <c r="H28" s="9">
        <f>'т.2000 выгрузка '!H26</f>
        <v>0</v>
      </c>
      <c r="I28" s="9">
        <f>'т.2000 выгрузка '!I26</f>
        <v>0</v>
      </c>
      <c r="J28" s="9">
        <f>'т.2000 выгрузка '!J26</f>
        <v>0</v>
      </c>
      <c r="K28" s="9">
        <f>'т.2000 выгрузка '!K26</f>
        <v>0</v>
      </c>
      <c r="L28" s="9">
        <f>'т.2000 выгрузка '!L26</f>
        <v>0</v>
      </c>
      <c r="M28" s="9">
        <f>'т.2000 выгрузка '!M26</f>
        <v>0</v>
      </c>
      <c r="N28" s="9">
        <f>'т.2000 выгрузка '!N26</f>
        <v>0</v>
      </c>
      <c r="O28" s="9">
        <f>'т.2000 выгрузка '!O26</f>
        <v>0</v>
      </c>
      <c r="P28" s="9">
        <f>'т.2000 выгрузка '!P26</f>
        <v>0</v>
      </c>
      <c r="Q28" s="9">
        <f>'т.2000 выгрузка '!Q26</f>
        <v>0</v>
      </c>
      <c r="R28" s="9">
        <f>'т.2000 выгрузка '!R26</f>
        <v>0</v>
      </c>
      <c r="S28" s="9">
        <f>'т.2000 выгрузка '!S26</f>
        <v>0</v>
      </c>
      <c r="T28" s="9">
        <f>'т.2000 выгрузка '!T26</f>
        <v>0</v>
      </c>
      <c r="U28" s="9">
        <f>'т.2000 выгрузка '!U26</f>
        <v>0</v>
      </c>
      <c r="V28" s="15">
        <f t="shared" si="12"/>
        <v>0</v>
      </c>
      <c r="W28" s="15">
        <f t="shared" si="12"/>
        <v>0</v>
      </c>
      <c r="X28" s="15">
        <f t="shared" si="12"/>
        <v>0</v>
      </c>
      <c r="Y28" s="15">
        <f t="shared" si="12"/>
        <v>0</v>
      </c>
      <c r="Z28" s="15">
        <f t="shared" si="12"/>
        <v>0</v>
      </c>
      <c r="AA28" s="15">
        <f t="shared" si="12"/>
        <v>0</v>
      </c>
      <c r="AB28" s="15">
        <f t="shared" si="12"/>
        <v>0</v>
      </c>
      <c r="AC28" s="15">
        <f t="shared" si="12"/>
        <v>0</v>
      </c>
      <c r="AD28" s="15">
        <f t="shared" si="12"/>
        <v>0</v>
      </c>
      <c r="AE28" s="6">
        <f t="shared" si="13"/>
        <v>0</v>
      </c>
      <c r="AF28" s="6">
        <f t="shared" si="13"/>
        <v>0</v>
      </c>
      <c r="AG28" s="99" t="str">
        <f t="shared" si="3"/>
        <v>0</v>
      </c>
      <c r="AH28" s="6">
        <f t="shared" si="4"/>
        <v>0</v>
      </c>
      <c r="AI28" s="6">
        <f t="shared" si="5"/>
        <v>0</v>
      </c>
      <c r="AJ28" s="6">
        <f t="shared" si="6"/>
        <v>0</v>
      </c>
      <c r="AK28" s="121" t="str">
        <f t="shared" si="7"/>
        <v>-</v>
      </c>
      <c r="AL28" s="121" t="str">
        <f t="shared" si="8"/>
        <v>-</v>
      </c>
      <c r="AM28" s="121" t="str">
        <f t="shared" si="9"/>
        <v>-</v>
      </c>
    </row>
    <row r="29" spans="1:39" ht="26.25">
      <c r="A29" s="8" t="s">
        <v>72</v>
      </c>
      <c r="B29" s="8" t="s">
        <v>76</v>
      </c>
      <c r="C29" s="8" t="s">
        <v>74</v>
      </c>
      <c r="D29" s="9">
        <f>'т.2000 выгрузка '!D27</f>
        <v>0</v>
      </c>
      <c r="E29" s="9">
        <f>'т.2000 выгрузка '!E27</f>
        <v>0</v>
      </c>
      <c r="F29" s="9">
        <f>'т.2000 выгрузка '!F27</f>
        <v>0</v>
      </c>
      <c r="G29" s="9">
        <f>'т.2000 выгрузка '!G27</f>
        <v>0</v>
      </c>
      <c r="H29" s="9">
        <f>'т.2000 выгрузка '!H27</f>
        <v>0</v>
      </c>
      <c r="I29" s="9">
        <f>'т.2000 выгрузка '!I27</f>
        <v>0</v>
      </c>
      <c r="J29" s="9">
        <f>'т.2000 выгрузка '!J27</f>
        <v>0</v>
      </c>
      <c r="K29" s="9">
        <f>'т.2000 выгрузка '!K27</f>
        <v>0</v>
      </c>
      <c r="L29" s="9">
        <f>'т.2000 выгрузка '!L27</f>
        <v>0</v>
      </c>
      <c r="M29" s="9">
        <f>'т.2000 выгрузка '!M27</f>
        <v>0</v>
      </c>
      <c r="N29" s="9">
        <f>'т.2000 выгрузка '!N27</f>
        <v>0</v>
      </c>
      <c r="O29" s="9">
        <f>'т.2000 выгрузка '!O27</f>
        <v>0</v>
      </c>
      <c r="P29" s="9">
        <f>'т.2000 выгрузка '!P27</f>
        <v>0</v>
      </c>
      <c r="Q29" s="9">
        <f>'т.2000 выгрузка '!Q27</f>
        <v>0</v>
      </c>
      <c r="R29" s="9">
        <f>'т.2000 выгрузка '!R27</f>
        <v>0</v>
      </c>
      <c r="S29" s="9">
        <f>'т.2000 выгрузка '!S27</f>
        <v>0</v>
      </c>
      <c r="T29" s="9">
        <f>'т.2000 выгрузка '!T27</f>
        <v>0</v>
      </c>
      <c r="U29" s="9">
        <f>'т.2000 выгрузка '!U27</f>
        <v>0</v>
      </c>
      <c r="V29" s="15">
        <f t="shared" si="12"/>
        <v>0</v>
      </c>
      <c r="W29" s="15">
        <f t="shared" si="12"/>
        <v>0</v>
      </c>
      <c r="X29" s="15">
        <f t="shared" si="12"/>
        <v>0</v>
      </c>
      <c r="Y29" s="15">
        <f t="shared" si="12"/>
        <v>0</v>
      </c>
      <c r="Z29" s="15">
        <f t="shared" si="12"/>
        <v>0</v>
      </c>
      <c r="AA29" s="15">
        <f t="shared" si="12"/>
        <v>0</v>
      </c>
      <c r="AB29" s="15">
        <f t="shared" si="12"/>
        <v>0</v>
      </c>
      <c r="AC29" s="15">
        <f t="shared" si="12"/>
        <v>0</v>
      </c>
      <c r="AD29" s="15">
        <f t="shared" si="12"/>
        <v>0</v>
      </c>
      <c r="AE29" s="6">
        <f t="shared" si="13"/>
        <v>0</v>
      </c>
      <c r="AF29" s="6">
        <f t="shared" si="13"/>
        <v>0</v>
      </c>
      <c r="AG29" s="99" t="str">
        <f t="shared" si="3"/>
        <v>0</v>
      </c>
      <c r="AH29" s="6">
        <f t="shared" si="4"/>
        <v>0</v>
      </c>
      <c r="AI29" s="6">
        <f t="shared" si="5"/>
        <v>0</v>
      </c>
      <c r="AJ29" s="6">
        <f t="shared" si="6"/>
        <v>0</v>
      </c>
      <c r="AK29" s="121" t="str">
        <f t="shared" si="7"/>
        <v>-</v>
      </c>
      <c r="AL29" s="121" t="str">
        <f t="shared" si="8"/>
        <v>-</v>
      </c>
      <c r="AM29" s="121" t="str">
        <f t="shared" si="9"/>
        <v>-</v>
      </c>
    </row>
    <row r="30" spans="1:39" ht="51.75">
      <c r="A30" s="8" t="s">
        <v>75</v>
      </c>
      <c r="B30" s="8" t="s">
        <v>79</v>
      </c>
      <c r="C30" s="8" t="s">
        <v>77</v>
      </c>
      <c r="D30" s="9">
        <f>'т.2000 выгрузка '!D28</f>
        <v>0</v>
      </c>
      <c r="E30" s="9">
        <f>'т.2000 выгрузка '!E28</f>
        <v>0</v>
      </c>
      <c r="F30" s="9">
        <f>'т.2000 выгрузка '!F28</f>
        <v>0</v>
      </c>
      <c r="G30" s="9">
        <f>'т.2000 выгрузка '!G28</f>
        <v>0</v>
      </c>
      <c r="H30" s="9">
        <f>'т.2000 выгрузка '!H28</f>
        <v>0</v>
      </c>
      <c r="I30" s="9">
        <f>'т.2000 выгрузка '!I28</f>
        <v>0</v>
      </c>
      <c r="J30" s="9">
        <f>'т.2000 выгрузка '!J28</f>
        <v>0</v>
      </c>
      <c r="K30" s="9">
        <f>'т.2000 выгрузка '!K28</f>
        <v>0</v>
      </c>
      <c r="L30" s="9">
        <f>'т.2000 выгрузка '!L28</f>
        <v>0</v>
      </c>
      <c r="M30" s="9">
        <f>'т.2000 выгрузка '!M28</f>
        <v>0</v>
      </c>
      <c r="N30" s="9">
        <f>'т.2000 выгрузка '!N28</f>
        <v>0</v>
      </c>
      <c r="O30" s="9">
        <f>'т.2000 выгрузка '!O28</f>
        <v>0</v>
      </c>
      <c r="P30" s="9">
        <f>'т.2000 выгрузка '!P28</f>
        <v>0</v>
      </c>
      <c r="Q30" s="9">
        <f>'т.2000 выгрузка '!Q28</f>
        <v>0</v>
      </c>
      <c r="R30" s="9">
        <f>'т.2000 выгрузка '!R28</f>
        <v>0</v>
      </c>
      <c r="S30" s="9">
        <f>'т.2000 выгрузка '!S28</f>
        <v>0</v>
      </c>
      <c r="T30" s="9">
        <f>'т.2000 выгрузка '!T28</f>
        <v>0</v>
      </c>
      <c r="U30" s="9">
        <f>'т.2000 выгрузка '!U28</f>
        <v>0</v>
      </c>
      <c r="V30" s="15">
        <f t="shared" si="12"/>
        <v>0</v>
      </c>
      <c r="W30" s="15">
        <f t="shared" si="12"/>
        <v>0</v>
      </c>
      <c r="X30" s="15">
        <f t="shared" si="12"/>
        <v>0</v>
      </c>
      <c r="Y30" s="15">
        <f t="shared" si="12"/>
        <v>0</v>
      </c>
      <c r="Z30" s="15">
        <f t="shared" si="12"/>
        <v>0</v>
      </c>
      <c r="AA30" s="15">
        <f t="shared" si="12"/>
        <v>0</v>
      </c>
      <c r="AB30" s="15">
        <f t="shared" si="12"/>
        <v>0</v>
      </c>
      <c r="AC30" s="15">
        <f t="shared" si="12"/>
        <v>0</v>
      </c>
      <c r="AD30" s="15">
        <f t="shared" si="12"/>
        <v>0</v>
      </c>
      <c r="AE30" s="6">
        <f t="shared" si="13"/>
        <v>0</v>
      </c>
      <c r="AF30" s="6">
        <f t="shared" si="13"/>
        <v>0</v>
      </c>
      <c r="AG30" s="99" t="str">
        <f t="shared" si="3"/>
        <v>0</v>
      </c>
      <c r="AH30" s="6">
        <f t="shared" si="4"/>
        <v>0</v>
      </c>
      <c r="AI30" s="6">
        <f t="shared" si="5"/>
        <v>0</v>
      </c>
      <c r="AJ30" s="6">
        <f t="shared" si="6"/>
        <v>0</v>
      </c>
      <c r="AK30" s="121" t="str">
        <f t="shared" si="7"/>
        <v>-</v>
      </c>
      <c r="AL30" s="121" t="str">
        <f t="shared" si="8"/>
        <v>-</v>
      </c>
      <c r="AM30" s="121" t="str">
        <f t="shared" si="9"/>
        <v>-</v>
      </c>
    </row>
    <row r="31" spans="1:39" ht="26.25">
      <c r="A31" s="8" t="s">
        <v>78</v>
      </c>
      <c r="B31" s="8" t="s">
        <v>82</v>
      </c>
      <c r="C31" s="8" t="s">
        <v>80</v>
      </c>
      <c r="D31" s="9">
        <f>'т.2000 выгрузка '!D29</f>
        <v>0</v>
      </c>
      <c r="E31" s="9">
        <f>'т.2000 выгрузка '!E29</f>
        <v>0</v>
      </c>
      <c r="F31" s="9">
        <f>'т.2000 выгрузка '!F29</f>
        <v>0</v>
      </c>
      <c r="G31" s="9">
        <f>'т.2000 выгрузка '!G29</f>
        <v>0</v>
      </c>
      <c r="H31" s="9">
        <f>'т.2000 выгрузка '!H29</f>
        <v>0</v>
      </c>
      <c r="I31" s="9">
        <f>'т.2000 выгрузка '!I29</f>
        <v>0</v>
      </c>
      <c r="J31" s="9">
        <f>'т.2000 выгрузка '!J29</f>
        <v>0</v>
      </c>
      <c r="K31" s="9">
        <f>'т.2000 выгрузка '!K29</f>
        <v>0</v>
      </c>
      <c r="L31" s="9">
        <f>'т.2000 выгрузка '!L29</f>
        <v>0</v>
      </c>
      <c r="M31" s="9">
        <f>'т.2000 выгрузка '!M29</f>
        <v>0</v>
      </c>
      <c r="N31" s="9">
        <f>'т.2000 выгрузка '!N29</f>
        <v>0</v>
      </c>
      <c r="O31" s="9">
        <f>'т.2000 выгрузка '!O29</f>
        <v>0</v>
      </c>
      <c r="P31" s="9">
        <f>'т.2000 выгрузка '!P29</f>
        <v>0</v>
      </c>
      <c r="Q31" s="9">
        <f>'т.2000 выгрузка '!Q29</f>
        <v>0</v>
      </c>
      <c r="R31" s="9">
        <f>'т.2000 выгрузка '!R29</f>
        <v>0</v>
      </c>
      <c r="S31" s="9">
        <f>'т.2000 выгрузка '!S29</f>
        <v>0</v>
      </c>
      <c r="T31" s="9">
        <f>'т.2000 выгрузка '!T29</f>
        <v>0</v>
      </c>
      <c r="U31" s="9">
        <f>'т.2000 выгрузка '!U29</f>
        <v>0</v>
      </c>
      <c r="V31" s="15">
        <f t="shared" si="12"/>
        <v>0</v>
      </c>
      <c r="W31" s="15">
        <f t="shared" si="12"/>
        <v>0</v>
      </c>
      <c r="X31" s="15">
        <f t="shared" si="12"/>
        <v>0</v>
      </c>
      <c r="Y31" s="15">
        <f t="shared" si="12"/>
        <v>0</v>
      </c>
      <c r="Z31" s="15">
        <f t="shared" si="12"/>
        <v>0</v>
      </c>
      <c r="AA31" s="15">
        <f t="shared" si="12"/>
        <v>0</v>
      </c>
      <c r="AB31" s="15">
        <f t="shared" si="12"/>
        <v>0</v>
      </c>
      <c r="AC31" s="15">
        <f t="shared" si="12"/>
        <v>0</v>
      </c>
      <c r="AD31" s="15">
        <f t="shared" si="12"/>
        <v>0</v>
      </c>
      <c r="AE31" s="6">
        <f t="shared" si="13"/>
        <v>0</v>
      </c>
      <c r="AF31" s="6">
        <f t="shared" si="13"/>
        <v>0</v>
      </c>
      <c r="AG31" s="99" t="str">
        <f t="shared" si="3"/>
        <v>0</v>
      </c>
      <c r="AH31" s="6">
        <f t="shared" si="4"/>
        <v>0</v>
      </c>
      <c r="AI31" s="6">
        <f t="shared" si="5"/>
        <v>0</v>
      </c>
      <c r="AJ31" s="6">
        <f t="shared" si="6"/>
        <v>0</v>
      </c>
      <c r="AK31" s="121" t="str">
        <f t="shared" si="7"/>
        <v>-</v>
      </c>
      <c r="AL31" s="121" t="str">
        <f t="shared" si="8"/>
        <v>-</v>
      </c>
      <c r="AM31" s="121" t="str">
        <f t="shared" si="9"/>
        <v>-</v>
      </c>
    </row>
    <row r="32" spans="1:39" ht="26.25">
      <c r="A32" s="8" t="s">
        <v>81</v>
      </c>
      <c r="B32" s="8" t="s">
        <v>85</v>
      </c>
      <c r="C32" s="8" t="s">
        <v>83</v>
      </c>
      <c r="D32" s="9">
        <f>'т.2000 выгрузка '!D30</f>
        <v>0</v>
      </c>
      <c r="E32" s="9">
        <f>'т.2000 выгрузка '!E30</f>
        <v>0</v>
      </c>
      <c r="F32" s="9">
        <f>'т.2000 выгрузка '!F30</f>
        <v>0</v>
      </c>
      <c r="G32" s="9">
        <f>'т.2000 выгрузка '!G30</f>
        <v>0</v>
      </c>
      <c r="H32" s="9">
        <f>'т.2000 выгрузка '!H30</f>
        <v>0</v>
      </c>
      <c r="I32" s="9">
        <f>'т.2000 выгрузка '!I30</f>
        <v>0</v>
      </c>
      <c r="J32" s="9">
        <f>'т.2000 выгрузка '!J30</f>
        <v>0</v>
      </c>
      <c r="K32" s="9">
        <f>'т.2000 выгрузка '!K30</f>
        <v>0</v>
      </c>
      <c r="L32" s="9">
        <f>'т.2000 выгрузка '!L30</f>
        <v>0</v>
      </c>
      <c r="M32" s="9">
        <f>'т.2000 выгрузка '!M30</f>
        <v>0</v>
      </c>
      <c r="N32" s="9">
        <f>'т.2000 выгрузка '!N30</f>
        <v>0</v>
      </c>
      <c r="O32" s="9">
        <f>'т.2000 выгрузка '!O30</f>
        <v>0</v>
      </c>
      <c r="P32" s="9">
        <f>'т.2000 выгрузка '!P30</f>
        <v>0</v>
      </c>
      <c r="Q32" s="9">
        <f>'т.2000 выгрузка '!Q30</f>
        <v>0</v>
      </c>
      <c r="R32" s="9">
        <f>'т.2000 выгрузка '!R30</f>
        <v>0</v>
      </c>
      <c r="S32" s="9">
        <f>'т.2000 выгрузка '!S30</f>
        <v>0</v>
      </c>
      <c r="T32" s="9">
        <f>'т.2000 выгрузка '!T30</f>
        <v>0</v>
      </c>
      <c r="U32" s="9">
        <f>'т.2000 выгрузка '!U30</f>
        <v>0</v>
      </c>
      <c r="V32" s="15">
        <f t="shared" si="12"/>
        <v>0</v>
      </c>
      <c r="W32" s="15">
        <f t="shared" si="12"/>
        <v>0</v>
      </c>
      <c r="X32" s="15">
        <f t="shared" si="12"/>
        <v>0</v>
      </c>
      <c r="Y32" s="15">
        <f t="shared" si="12"/>
        <v>0</v>
      </c>
      <c r="Z32" s="15">
        <f t="shared" si="12"/>
        <v>0</v>
      </c>
      <c r="AA32" s="15">
        <f t="shared" si="12"/>
        <v>0</v>
      </c>
      <c r="AB32" s="15">
        <f t="shared" si="12"/>
        <v>0</v>
      </c>
      <c r="AC32" s="15">
        <f t="shared" si="12"/>
        <v>0</v>
      </c>
      <c r="AD32" s="15">
        <f t="shared" si="12"/>
        <v>0</v>
      </c>
      <c r="AE32" s="6">
        <f t="shared" si="13"/>
        <v>0</v>
      </c>
      <c r="AF32" s="6">
        <f t="shared" si="13"/>
        <v>0</v>
      </c>
      <c r="AG32" s="99" t="str">
        <f t="shared" si="3"/>
        <v>0</v>
      </c>
      <c r="AH32" s="6">
        <f t="shared" si="4"/>
        <v>0</v>
      </c>
      <c r="AI32" s="6">
        <f t="shared" si="5"/>
        <v>0</v>
      </c>
      <c r="AJ32" s="6">
        <f t="shared" si="6"/>
        <v>0</v>
      </c>
      <c r="AK32" s="121" t="str">
        <f t="shared" si="7"/>
        <v>-</v>
      </c>
      <c r="AL32" s="121" t="str">
        <f t="shared" si="8"/>
        <v>-</v>
      </c>
      <c r="AM32" s="121" t="str">
        <f t="shared" si="9"/>
        <v>-</v>
      </c>
    </row>
    <row r="33" spans="1:39" ht="26.25">
      <c r="A33" s="8" t="s">
        <v>84</v>
      </c>
      <c r="B33" s="8" t="s">
        <v>88</v>
      </c>
      <c r="C33" s="8" t="s">
        <v>86</v>
      </c>
      <c r="D33" s="9">
        <f>'т.2000 выгрузка '!D31</f>
        <v>0</v>
      </c>
      <c r="E33" s="9">
        <f>'т.2000 выгрузка '!E31</f>
        <v>0</v>
      </c>
      <c r="F33" s="9">
        <f>'т.2000 выгрузка '!F31</f>
        <v>0</v>
      </c>
      <c r="G33" s="9">
        <f>'т.2000 выгрузка '!G31</f>
        <v>0</v>
      </c>
      <c r="H33" s="9">
        <f>'т.2000 выгрузка '!H31</f>
        <v>0</v>
      </c>
      <c r="I33" s="9">
        <f>'т.2000 выгрузка '!I31</f>
        <v>0</v>
      </c>
      <c r="J33" s="9">
        <f>'т.2000 выгрузка '!J31</f>
        <v>0</v>
      </c>
      <c r="K33" s="9">
        <f>'т.2000 выгрузка '!K31</f>
        <v>0</v>
      </c>
      <c r="L33" s="9">
        <f>'т.2000 выгрузка '!L31</f>
        <v>0</v>
      </c>
      <c r="M33" s="9">
        <f>'т.2000 выгрузка '!M31</f>
        <v>0</v>
      </c>
      <c r="N33" s="9">
        <f>'т.2000 выгрузка '!N31</f>
        <v>0</v>
      </c>
      <c r="O33" s="9">
        <f>'т.2000 выгрузка '!O31</f>
        <v>0</v>
      </c>
      <c r="P33" s="9">
        <f>'т.2000 выгрузка '!P31</f>
        <v>0</v>
      </c>
      <c r="Q33" s="9">
        <f>'т.2000 выгрузка '!Q31</f>
        <v>0</v>
      </c>
      <c r="R33" s="9">
        <f>'т.2000 выгрузка '!R31</f>
        <v>0</v>
      </c>
      <c r="S33" s="9">
        <f>'т.2000 выгрузка '!S31</f>
        <v>0</v>
      </c>
      <c r="T33" s="9">
        <f>'т.2000 выгрузка '!T31</f>
        <v>0</v>
      </c>
      <c r="U33" s="9">
        <f>'т.2000 выгрузка '!U31</f>
        <v>0</v>
      </c>
      <c r="V33" s="15">
        <f t="shared" si="12"/>
        <v>0</v>
      </c>
      <c r="W33" s="15">
        <f t="shared" si="12"/>
        <v>0</v>
      </c>
      <c r="X33" s="15">
        <f t="shared" si="12"/>
        <v>0</v>
      </c>
      <c r="Y33" s="15">
        <f t="shared" si="12"/>
        <v>0</v>
      </c>
      <c r="Z33" s="15">
        <f t="shared" si="12"/>
        <v>0</v>
      </c>
      <c r="AA33" s="15">
        <f t="shared" si="12"/>
        <v>0</v>
      </c>
      <c r="AB33" s="15">
        <f t="shared" si="12"/>
        <v>0</v>
      </c>
      <c r="AC33" s="15">
        <f t="shared" si="12"/>
        <v>0</v>
      </c>
      <c r="AD33" s="15">
        <f t="shared" si="12"/>
        <v>0</v>
      </c>
      <c r="AE33" s="6">
        <f t="shared" si="13"/>
        <v>0</v>
      </c>
      <c r="AF33" s="6">
        <f t="shared" si="13"/>
        <v>0</v>
      </c>
      <c r="AG33" s="99" t="str">
        <f t="shared" si="3"/>
        <v>0</v>
      </c>
      <c r="AH33" s="6">
        <f t="shared" si="4"/>
        <v>0</v>
      </c>
      <c r="AI33" s="6">
        <f t="shared" si="5"/>
        <v>0</v>
      </c>
      <c r="AJ33" s="6">
        <f t="shared" si="6"/>
        <v>0</v>
      </c>
      <c r="AK33" s="121" t="str">
        <f t="shared" si="7"/>
        <v>-</v>
      </c>
      <c r="AL33" s="121" t="str">
        <f t="shared" si="8"/>
        <v>-</v>
      </c>
      <c r="AM33" s="121" t="str">
        <f t="shared" si="9"/>
        <v>-</v>
      </c>
    </row>
    <row r="34" spans="1:39" ht="26.25">
      <c r="A34" s="8" t="s">
        <v>87</v>
      </c>
      <c r="B34" s="8" t="s">
        <v>93</v>
      </c>
      <c r="C34" s="8" t="s">
        <v>89</v>
      </c>
      <c r="D34" s="9">
        <f>'т.2000 выгрузка '!D32</f>
        <v>0</v>
      </c>
      <c r="E34" s="9">
        <f>'т.2000 выгрузка '!E32</f>
        <v>0</v>
      </c>
      <c r="F34" s="9">
        <f>'т.2000 выгрузка '!F32</f>
        <v>0</v>
      </c>
      <c r="G34" s="9">
        <f>'т.2000 выгрузка '!G32</f>
        <v>0</v>
      </c>
      <c r="H34" s="9">
        <f>'т.2000 выгрузка '!H32</f>
        <v>0</v>
      </c>
      <c r="I34" s="9">
        <f>'т.2000 выгрузка '!I32</f>
        <v>0</v>
      </c>
      <c r="J34" s="9">
        <f>'т.2000 выгрузка '!J32</f>
        <v>0</v>
      </c>
      <c r="K34" s="9">
        <f>'т.2000 выгрузка '!K32</f>
        <v>0</v>
      </c>
      <c r="L34" s="9">
        <f>'т.2000 выгрузка '!L32</f>
        <v>0</v>
      </c>
      <c r="M34" s="9">
        <f>'т.2000 выгрузка '!M32</f>
        <v>0</v>
      </c>
      <c r="N34" s="9">
        <f>'т.2000 выгрузка '!N32</f>
        <v>0</v>
      </c>
      <c r="O34" s="9">
        <f>'т.2000 выгрузка '!O32</f>
        <v>0</v>
      </c>
      <c r="P34" s="9">
        <f>'т.2000 выгрузка '!P32</f>
        <v>0</v>
      </c>
      <c r="Q34" s="9">
        <f>'т.2000 выгрузка '!Q32</f>
        <v>0</v>
      </c>
      <c r="R34" s="9">
        <f>'т.2000 выгрузка '!R32</f>
        <v>0</v>
      </c>
      <c r="S34" s="9">
        <f>'т.2000 выгрузка '!S32</f>
        <v>0</v>
      </c>
      <c r="T34" s="9">
        <f>'т.2000 выгрузка '!T32</f>
        <v>0</v>
      </c>
      <c r="U34" s="9">
        <f>'т.2000 выгрузка '!U32</f>
        <v>0</v>
      </c>
      <c r="V34" s="15">
        <f t="shared" si="12"/>
        <v>0</v>
      </c>
      <c r="W34" s="15">
        <f t="shared" si="12"/>
        <v>0</v>
      </c>
      <c r="X34" s="15">
        <f t="shared" si="12"/>
        <v>0</v>
      </c>
      <c r="Y34" s="15">
        <f t="shared" si="12"/>
        <v>0</v>
      </c>
      <c r="Z34" s="15">
        <f t="shared" si="12"/>
        <v>0</v>
      </c>
      <c r="AA34" s="15">
        <f t="shared" si="12"/>
        <v>0</v>
      </c>
      <c r="AB34" s="15">
        <f t="shared" si="12"/>
        <v>0</v>
      </c>
      <c r="AC34" s="15">
        <f t="shared" si="12"/>
        <v>0</v>
      </c>
      <c r="AD34" s="15">
        <f t="shared" si="12"/>
        <v>0</v>
      </c>
      <c r="AE34" s="6">
        <f t="shared" si="13"/>
        <v>0</v>
      </c>
      <c r="AF34" s="6">
        <f t="shared" si="13"/>
        <v>0</v>
      </c>
      <c r="AG34" s="99" t="str">
        <f t="shared" si="3"/>
        <v>0</v>
      </c>
      <c r="AH34" s="6">
        <f t="shared" si="4"/>
        <v>0</v>
      </c>
      <c r="AI34" s="6">
        <f t="shared" si="5"/>
        <v>0</v>
      </c>
      <c r="AJ34" s="6">
        <f t="shared" si="6"/>
        <v>0</v>
      </c>
      <c r="AK34" s="121" t="str">
        <f t="shared" si="7"/>
        <v>-</v>
      </c>
      <c r="AL34" s="121" t="str">
        <f t="shared" si="8"/>
        <v>-</v>
      </c>
      <c r="AM34" s="121" t="str">
        <f t="shared" si="9"/>
        <v>-</v>
      </c>
    </row>
    <row r="35" spans="1:39" ht="26.25">
      <c r="A35" s="8" t="s">
        <v>90</v>
      </c>
      <c r="B35" s="8" t="s">
        <v>836</v>
      </c>
      <c r="C35" s="8" t="s">
        <v>91</v>
      </c>
      <c r="D35" s="9">
        <f>'т.2000 выгрузка '!D33</f>
        <v>0</v>
      </c>
      <c r="E35" s="9">
        <f>'т.2000 выгрузка '!E33</f>
        <v>0</v>
      </c>
      <c r="F35" s="9">
        <f>'т.2000 выгрузка '!F33</f>
        <v>0</v>
      </c>
      <c r="G35" s="9">
        <f>'т.2000 выгрузка '!G33</f>
        <v>0</v>
      </c>
      <c r="H35" s="9">
        <f>'т.2000 выгрузка '!H33</f>
        <v>0</v>
      </c>
      <c r="I35" s="9">
        <f>'т.2000 выгрузка '!I33</f>
        <v>0</v>
      </c>
      <c r="J35" s="9">
        <f>'т.2000 выгрузка '!J33</f>
        <v>0</v>
      </c>
      <c r="K35" s="9">
        <f>'т.2000 выгрузка '!K33</f>
        <v>0</v>
      </c>
      <c r="L35" s="9">
        <f>'т.2000 выгрузка '!L33</f>
        <v>0</v>
      </c>
      <c r="M35" s="9">
        <f>'т.2000 выгрузка '!M33</f>
        <v>0</v>
      </c>
      <c r="N35" s="9">
        <f>'т.2000 выгрузка '!N33</f>
        <v>0</v>
      </c>
      <c r="O35" s="9">
        <f>'т.2000 выгрузка '!O33</f>
        <v>0</v>
      </c>
      <c r="P35" s="9">
        <f>'т.2000 выгрузка '!P33</f>
        <v>0</v>
      </c>
      <c r="Q35" s="9">
        <f>'т.2000 выгрузка '!Q33</f>
        <v>0</v>
      </c>
      <c r="R35" s="9">
        <f>'т.2000 выгрузка '!R33</f>
        <v>0</v>
      </c>
      <c r="S35" s="9">
        <f>'т.2000 выгрузка '!S33</f>
        <v>0</v>
      </c>
      <c r="T35" s="9">
        <f>'т.2000 выгрузка '!T33</f>
        <v>0</v>
      </c>
      <c r="U35" s="9">
        <f>'т.2000 выгрузка '!U33</f>
        <v>0</v>
      </c>
      <c r="V35" s="15">
        <f t="shared" si="12"/>
        <v>0</v>
      </c>
      <c r="W35" s="15">
        <f t="shared" si="12"/>
        <v>0</v>
      </c>
      <c r="X35" s="15">
        <f t="shared" si="12"/>
        <v>0</v>
      </c>
      <c r="Y35" s="15">
        <f t="shared" si="12"/>
        <v>0</v>
      </c>
      <c r="Z35" s="15">
        <f t="shared" si="12"/>
        <v>0</v>
      </c>
      <c r="AA35" s="15">
        <f t="shared" si="12"/>
        <v>0</v>
      </c>
      <c r="AB35" s="15">
        <f t="shared" si="12"/>
        <v>0</v>
      </c>
      <c r="AC35" s="15">
        <f t="shared" si="12"/>
        <v>0</v>
      </c>
      <c r="AD35" s="15">
        <f t="shared" si="12"/>
        <v>0</v>
      </c>
      <c r="AE35" s="6">
        <f t="shared" si="13"/>
        <v>0</v>
      </c>
      <c r="AF35" s="6">
        <f t="shared" si="13"/>
        <v>0</v>
      </c>
      <c r="AG35" s="99" t="str">
        <f t="shared" si="3"/>
        <v>0</v>
      </c>
      <c r="AH35" s="6">
        <f t="shared" si="4"/>
        <v>0</v>
      </c>
      <c r="AI35" s="6">
        <f t="shared" si="5"/>
        <v>0</v>
      </c>
      <c r="AJ35" s="6">
        <f t="shared" si="6"/>
        <v>0</v>
      </c>
      <c r="AK35" s="121" t="str">
        <f t="shared" si="7"/>
        <v>-</v>
      </c>
      <c r="AL35" s="121" t="str">
        <f t="shared" si="8"/>
        <v>-</v>
      </c>
      <c r="AM35" s="121" t="str">
        <f t="shared" si="9"/>
        <v>-</v>
      </c>
    </row>
    <row r="36" spans="1:39" ht="26.25">
      <c r="A36" s="8" t="s">
        <v>92</v>
      </c>
      <c r="B36" s="8" t="s">
        <v>96</v>
      </c>
      <c r="C36" s="8" t="s">
        <v>94</v>
      </c>
      <c r="D36" s="9">
        <f>'т.2000 выгрузка '!D34</f>
        <v>0</v>
      </c>
      <c r="E36" s="9">
        <f>'т.2000 выгрузка '!E34</f>
        <v>0</v>
      </c>
      <c r="F36" s="9">
        <f>'т.2000 выгрузка '!F34</f>
        <v>0</v>
      </c>
      <c r="G36" s="9">
        <f>'т.2000 выгрузка '!G34</f>
        <v>0</v>
      </c>
      <c r="H36" s="9">
        <f>'т.2000 выгрузка '!H34</f>
        <v>0</v>
      </c>
      <c r="I36" s="9">
        <f>'т.2000 выгрузка '!I34</f>
        <v>0</v>
      </c>
      <c r="J36" s="9">
        <f>'т.2000 выгрузка '!J34</f>
        <v>0</v>
      </c>
      <c r="K36" s="9">
        <f>'т.2000 выгрузка '!K34</f>
        <v>0</v>
      </c>
      <c r="L36" s="9">
        <f>'т.2000 выгрузка '!L34</f>
        <v>0</v>
      </c>
      <c r="M36" s="9">
        <f>'т.2000 выгрузка '!M34</f>
        <v>0</v>
      </c>
      <c r="N36" s="9">
        <f>'т.2000 выгрузка '!N34</f>
        <v>0</v>
      </c>
      <c r="O36" s="9">
        <f>'т.2000 выгрузка '!O34</f>
        <v>0</v>
      </c>
      <c r="P36" s="9">
        <f>'т.2000 выгрузка '!P34</f>
        <v>0</v>
      </c>
      <c r="Q36" s="9">
        <f>'т.2000 выгрузка '!Q34</f>
        <v>0</v>
      </c>
      <c r="R36" s="9">
        <f>'т.2000 выгрузка '!R34</f>
        <v>0</v>
      </c>
      <c r="S36" s="9">
        <f>'т.2000 выгрузка '!S34</f>
        <v>0</v>
      </c>
      <c r="T36" s="9">
        <f>'т.2000 выгрузка '!T34</f>
        <v>0</v>
      </c>
      <c r="U36" s="9">
        <f>'т.2000 выгрузка '!U34</f>
        <v>0</v>
      </c>
      <c r="V36" s="15">
        <f t="shared" si="12"/>
        <v>0</v>
      </c>
      <c r="W36" s="15">
        <f t="shared" si="12"/>
        <v>0</v>
      </c>
      <c r="X36" s="15">
        <f t="shared" si="12"/>
        <v>0</v>
      </c>
      <c r="Y36" s="15">
        <f t="shared" si="12"/>
        <v>0</v>
      </c>
      <c r="Z36" s="15">
        <f t="shared" si="12"/>
        <v>0</v>
      </c>
      <c r="AA36" s="15">
        <f t="shared" si="12"/>
        <v>0</v>
      </c>
      <c r="AB36" s="15">
        <f t="shared" si="12"/>
        <v>0</v>
      </c>
      <c r="AC36" s="15">
        <f t="shared" si="12"/>
        <v>0</v>
      </c>
      <c r="AD36" s="15">
        <f t="shared" si="12"/>
        <v>0</v>
      </c>
      <c r="AE36" s="6">
        <f t="shared" si="13"/>
        <v>0</v>
      </c>
      <c r="AF36" s="6">
        <f t="shared" si="13"/>
        <v>0</v>
      </c>
      <c r="AG36" s="99" t="str">
        <f t="shared" si="3"/>
        <v>0</v>
      </c>
      <c r="AH36" s="6">
        <f t="shared" si="4"/>
        <v>0</v>
      </c>
      <c r="AI36" s="6">
        <f t="shared" si="5"/>
        <v>0</v>
      </c>
      <c r="AJ36" s="6">
        <f t="shared" si="6"/>
        <v>0</v>
      </c>
      <c r="AK36" s="121" t="str">
        <f t="shared" si="7"/>
        <v>-</v>
      </c>
      <c r="AL36" s="121" t="str">
        <f t="shared" si="8"/>
        <v>-</v>
      </c>
      <c r="AM36" s="121" t="str">
        <f t="shared" si="9"/>
        <v>-</v>
      </c>
    </row>
    <row r="37" spans="1:39" ht="26.25">
      <c r="A37" s="8" t="s">
        <v>95</v>
      </c>
      <c r="B37" s="8" t="s">
        <v>99</v>
      </c>
      <c r="C37" s="8" t="s">
        <v>97</v>
      </c>
      <c r="D37" s="9">
        <f>'т.2000 выгрузка '!D35</f>
        <v>0</v>
      </c>
      <c r="E37" s="9">
        <f>'т.2000 выгрузка '!E35</f>
        <v>0</v>
      </c>
      <c r="F37" s="9">
        <f>'т.2000 выгрузка '!F35</f>
        <v>0</v>
      </c>
      <c r="G37" s="9">
        <f>'т.2000 выгрузка '!G35</f>
        <v>0</v>
      </c>
      <c r="H37" s="9">
        <f>'т.2000 выгрузка '!H35</f>
        <v>0</v>
      </c>
      <c r="I37" s="9">
        <f>'т.2000 выгрузка '!I35</f>
        <v>0</v>
      </c>
      <c r="J37" s="9">
        <f>'т.2000 выгрузка '!J35</f>
        <v>0</v>
      </c>
      <c r="K37" s="9">
        <f>'т.2000 выгрузка '!K35</f>
        <v>0</v>
      </c>
      <c r="L37" s="9">
        <f>'т.2000 выгрузка '!L35</f>
        <v>0</v>
      </c>
      <c r="M37" s="9">
        <f>'т.2000 выгрузка '!M35</f>
        <v>0</v>
      </c>
      <c r="N37" s="9">
        <f>'т.2000 выгрузка '!N35</f>
        <v>0</v>
      </c>
      <c r="O37" s="9">
        <f>'т.2000 выгрузка '!O35</f>
        <v>0</v>
      </c>
      <c r="P37" s="9">
        <f>'т.2000 выгрузка '!P35</f>
        <v>0</v>
      </c>
      <c r="Q37" s="9">
        <f>'т.2000 выгрузка '!Q35</f>
        <v>0</v>
      </c>
      <c r="R37" s="9">
        <f>'т.2000 выгрузка '!R35</f>
        <v>0</v>
      </c>
      <c r="S37" s="9">
        <f>'т.2000 выгрузка '!S35</f>
        <v>0</v>
      </c>
      <c r="T37" s="9">
        <f>'т.2000 выгрузка '!T35</f>
        <v>0</v>
      </c>
      <c r="U37" s="9">
        <f>'т.2000 выгрузка '!U35</f>
        <v>0</v>
      </c>
      <c r="V37" s="15">
        <f t="shared" si="12"/>
        <v>0</v>
      </c>
      <c r="W37" s="15">
        <f t="shared" si="12"/>
        <v>0</v>
      </c>
      <c r="X37" s="15">
        <f t="shared" si="12"/>
        <v>0</v>
      </c>
      <c r="Y37" s="15">
        <f t="shared" si="12"/>
        <v>0</v>
      </c>
      <c r="Z37" s="15">
        <f t="shared" si="12"/>
        <v>0</v>
      </c>
      <c r="AA37" s="15">
        <f t="shared" si="12"/>
        <v>0</v>
      </c>
      <c r="AB37" s="15">
        <f t="shared" si="12"/>
        <v>0</v>
      </c>
      <c r="AC37" s="15">
        <f t="shared" si="12"/>
        <v>0</v>
      </c>
      <c r="AD37" s="15">
        <f t="shared" si="12"/>
        <v>0</v>
      </c>
      <c r="AE37" s="6">
        <f t="shared" si="13"/>
        <v>0</v>
      </c>
      <c r="AF37" s="6">
        <f t="shared" si="13"/>
        <v>0</v>
      </c>
      <c r="AG37" s="99" t="str">
        <f t="shared" si="3"/>
        <v>0</v>
      </c>
      <c r="AH37" s="6">
        <f t="shared" si="4"/>
        <v>0</v>
      </c>
      <c r="AI37" s="6">
        <f t="shared" si="5"/>
        <v>0</v>
      </c>
      <c r="AJ37" s="6">
        <f t="shared" si="6"/>
        <v>0</v>
      </c>
      <c r="AK37" s="121" t="str">
        <f t="shared" si="7"/>
        <v>-</v>
      </c>
      <c r="AL37" s="121" t="str">
        <f t="shared" si="8"/>
        <v>-</v>
      </c>
      <c r="AM37" s="121" t="str">
        <f t="shared" si="9"/>
        <v>-</v>
      </c>
    </row>
    <row r="38" spans="1:39" ht="51.75">
      <c r="A38" s="8" t="s">
        <v>837</v>
      </c>
      <c r="B38" s="8" t="s">
        <v>102</v>
      </c>
      <c r="C38" s="8" t="s">
        <v>838</v>
      </c>
      <c r="D38" s="9">
        <f>'т.2000 выгрузка '!D36</f>
        <v>0</v>
      </c>
      <c r="E38" s="9">
        <f>'т.2000 выгрузка '!E36</f>
        <v>0</v>
      </c>
      <c r="F38" s="9">
        <f>'т.2000 выгрузка '!F36</f>
        <v>0</v>
      </c>
      <c r="G38" s="9">
        <f>'т.2000 выгрузка '!G36</f>
        <v>0</v>
      </c>
      <c r="H38" s="9">
        <f>'т.2000 выгрузка '!H36</f>
        <v>0</v>
      </c>
      <c r="I38" s="9">
        <f>'т.2000 выгрузка '!I36</f>
        <v>0</v>
      </c>
      <c r="J38" s="9">
        <f>'т.2000 выгрузка '!J36</f>
        <v>0</v>
      </c>
      <c r="K38" s="9">
        <f>'т.2000 выгрузка '!K36</f>
        <v>0</v>
      </c>
      <c r="L38" s="9">
        <f>'т.2000 выгрузка '!L36</f>
        <v>0</v>
      </c>
      <c r="M38" s="9">
        <f>'т.2000 выгрузка '!M36</f>
        <v>0</v>
      </c>
      <c r="N38" s="9">
        <f>'т.2000 выгрузка '!N36</f>
        <v>0</v>
      </c>
      <c r="O38" s="9">
        <f>'т.2000 выгрузка '!O36</f>
        <v>0</v>
      </c>
      <c r="P38" s="9">
        <f>'т.2000 выгрузка '!P36</f>
        <v>0</v>
      </c>
      <c r="Q38" s="9">
        <f>'т.2000 выгрузка '!Q36</f>
        <v>0</v>
      </c>
      <c r="R38" s="9">
        <f>'т.2000 выгрузка '!R36</f>
        <v>0</v>
      </c>
      <c r="S38" s="9">
        <f>'т.2000 выгрузка '!S36</f>
        <v>0</v>
      </c>
      <c r="T38" s="9">
        <f>'т.2000 выгрузка '!T36</f>
        <v>0</v>
      </c>
      <c r="U38" s="9">
        <f>'т.2000 выгрузка '!U36</f>
        <v>0</v>
      </c>
      <c r="V38" s="15">
        <f t="shared" si="12"/>
        <v>0</v>
      </c>
      <c r="W38" s="15">
        <f t="shared" si="12"/>
        <v>0</v>
      </c>
      <c r="X38" s="15">
        <f t="shared" si="12"/>
        <v>0</v>
      </c>
      <c r="Y38" s="15">
        <f t="shared" si="12"/>
        <v>0</v>
      </c>
      <c r="Z38" s="15">
        <f t="shared" si="12"/>
        <v>0</v>
      </c>
      <c r="AA38" s="15">
        <f t="shared" si="12"/>
        <v>0</v>
      </c>
      <c r="AB38" s="15">
        <f t="shared" si="12"/>
        <v>0</v>
      </c>
      <c r="AC38" s="15">
        <f t="shared" si="12"/>
        <v>0</v>
      </c>
      <c r="AD38" s="15">
        <f t="shared" si="12"/>
        <v>0</v>
      </c>
      <c r="AE38" s="6">
        <f t="shared" si="13"/>
        <v>0</v>
      </c>
      <c r="AF38" s="6">
        <f t="shared" si="13"/>
        <v>0</v>
      </c>
      <c r="AG38" s="99" t="str">
        <f t="shared" si="3"/>
        <v>0</v>
      </c>
      <c r="AH38" s="6">
        <f t="shared" si="4"/>
        <v>0</v>
      </c>
      <c r="AI38" s="6">
        <f t="shared" si="5"/>
        <v>0</v>
      </c>
      <c r="AJ38" s="6">
        <f t="shared" si="6"/>
        <v>0</v>
      </c>
      <c r="AK38" s="121" t="str">
        <f t="shared" si="7"/>
        <v>-</v>
      </c>
      <c r="AL38" s="121" t="str">
        <f t="shared" si="8"/>
        <v>-</v>
      </c>
      <c r="AM38" s="121" t="str">
        <f t="shared" si="9"/>
        <v>-</v>
      </c>
    </row>
    <row r="39" spans="1:39" ht="26.25">
      <c r="A39" s="8" t="s">
        <v>98</v>
      </c>
      <c r="B39" s="8" t="s">
        <v>839</v>
      </c>
      <c r="C39" s="8" t="s">
        <v>100</v>
      </c>
      <c r="D39" s="9">
        <f>'т.2000 выгрузка '!D37</f>
        <v>0</v>
      </c>
      <c r="E39" s="9">
        <f>'т.2000 выгрузка '!E37</f>
        <v>0</v>
      </c>
      <c r="F39" s="9">
        <f>'т.2000 выгрузка '!F37</f>
        <v>0</v>
      </c>
      <c r="G39" s="9">
        <f>'т.2000 выгрузка '!G37</f>
        <v>0</v>
      </c>
      <c r="H39" s="9">
        <f>'т.2000 выгрузка '!H37</f>
        <v>0</v>
      </c>
      <c r="I39" s="9">
        <f>'т.2000 выгрузка '!I37</f>
        <v>0</v>
      </c>
      <c r="J39" s="9">
        <f>'т.2000 выгрузка '!J37</f>
        <v>0</v>
      </c>
      <c r="K39" s="9">
        <f>'т.2000 выгрузка '!K37</f>
        <v>0</v>
      </c>
      <c r="L39" s="9">
        <f>'т.2000 выгрузка '!L37</f>
        <v>0</v>
      </c>
      <c r="M39" s="9">
        <f>'т.2000 выгрузка '!M37</f>
        <v>0</v>
      </c>
      <c r="N39" s="9">
        <f>'т.2000 выгрузка '!N37</f>
        <v>0</v>
      </c>
      <c r="O39" s="9">
        <f>'т.2000 выгрузка '!O37</f>
        <v>0</v>
      </c>
      <c r="P39" s="9">
        <f>'т.2000 выгрузка '!P37</f>
        <v>0</v>
      </c>
      <c r="Q39" s="9">
        <f>'т.2000 выгрузка '!Q37</f>
        <v>0</v>
      </c>
      <c r="R39" s="9">
        <f>'т.2000 выгрузка '!R37</f>
        <v>0</v>
      </c>
      <c r="S39" s="9">
        <f>'т.2000 выгрузка '!S37</f>
        <v>0</v>
      </c>
      <c r="T39" s="9">
        <f>'т.2000 выгрузка '!T37</f>
        <v>0</v>
      </c>
      <c r="U39" s="9">
        <f>'т.2000 выгрузка '!U37</f>
        <v>0</v>
      </c>
      <c r="V39" s="15">
        <f t="shared" ref="V39" si="28">D39-M39</f>
        <v>0</v>
      </c>
      <c r="W39" s="15">
        <f t="shared" ref="W39" si="29">E39-N39</f>
        <v>0</v>
      </c>
      <c r="X39" s="15">
        <f t="shared" ref="X39" si="30">F39-O39</f>
        <v>0</v>
      </c>
      <c r="Y39" s="15">
        <f t="shared" ref="Y39" si="31">G39-P39</f>
        <v>0</v>
      </c>
      <c r="Z39" s="15">
        <f t="shared" ref="Z39" si="32">H39-Q39</f>
        <v>0</v>
      </c>
      <c r="AA39" s="15">
        <f t="shared" ref="AA39" si="33">I39-R39</f>
        <v>0</v>
      </c>
      <c r="AB39" s="15">
        <f t="shared" ref="AB39" si="34">J39-S39</f>
        <v>0</v>
      </c>
      <c r="AC39" s="15">
        <f t="shared" ref="AC39" si="35">K39-T39</f>
        <v>0</v>
      </c>
      <c r="AD39" s="15">
        <f t="shared" ref="AD39" si="36">L39-U39</f>
        <v>0</v>
      </c>
      <c r="AE39" s="6">
        <f t="shared" ref="AE39" si="37">V39-W39</f>
        <v>0</v>
      </c>
      <c r="AF39" s="6">
        <f t="shared" ref="AF39" si="38">W39-X39</f>
        <v>0</v>
      </c>
      <c r="AG39" s="99" t="str">
        <f t="shared" si="3"/>
        <v>0</v>
      </c>
      <c r="AH39" s="6">
        <f t="shared" ref="AH39" si="39">Z39-AA39-AC39</f>
        <v>0</v>
      </c>
      <c r="AI39" s="6">
        <f t="shared" ref="AI39" si="40">AA39-AB39</f>
        <v>0</v>
      </c>
      <c r="AJ39" s="6">
        <f t="shared" ref="AJ39" si="41">AC39-AD39</f>
        <v>0</v>
      </c>
      <c r="AK39" s="121" t="str">
        <f t="shared" si="7"/>
        <v>-</v>
      </c>
      <c r="AL39" s="121" t="str">
        <f t="shared" si="8"/>
        <v>-</v>
      </c>
      <c r="AM39" s="121" t="str">
        <f t="shared" si="9"/>
        <v>-</v>
      </c>
    </row>
    <row r="40" spans="1:39" ht="15">
      <c r="A40" s="8" t="s">
        <v>101</v>
      </c>
      <c r="B40" s="8" t="s">
        <v>840</v>
      </c>
      <c r="C40" s="8" t="s">
        <v>103</v>
      </c>
      <c r="D40" s="9">
        <f>'т.2000 выгрузка '!D38</f>
        <v>0</v>
      </c>
      <c r="E40" s="9">
        <f>'т.2000 выгрузка '!E38</f>
        <v>0</v>
      </c>
      <c r="F40" s="9">
        <f>'т.2000 выгрузка '!F38</f>
        <v>0</v>
      </c>
      <c r="G40" s="9">
        <f>'т.2000 выгрузка '!G38</f>
        <v>0</v>
      </c>
      <c r="H40" s="9">
        <f>'т.2000 выгрузка '!H38</f>
        <v>0</v>
      </c>
      <c r="I40" s="9">
        <f>'т.2000 выгрузка '!I38</f>
        <v>0</v>
      </c>
      <c r="J40" s="9">
        <f>'т.2000 выгрузка '!J38</f>
        <v>0</v>
      </c>
      <c r="K40" s="9">
        <f>'т.2000 выгрузка '!K38</f>
        <v>0</v>
      </c>
      <c r="L40" s="9">
        <f>'т.2000 выгрузка '!L38</f>
        <v>0</v>
      </c>
      <c r="M40" s="9">
        <f>'т.2000 выгрузка '!M38</f>
        <v>0</v>
      </c>
      <c r="N40" s="9">
        <f>'т.2000 выгрузка '!N38</f>
        <v>0</v>
      </c>
      <c r="O40" s="9">
        <f>'т.2000 выгрузка '!O38</f>
        <v>0</v>
      </c>
      <c r="P40" s="9">
        <f>'т.2000 выгрузка '!P38</f>
        <v>0</v>
      </c>
      <c r="Q40" s="9">
        <f>'т.2000 выгрузка '!Q38</f>
        <v>0</v>
      </c>
      <c r="R40" s="9">
        <f>'т.2000 выгрузка '!R38</f>
        <v>0</v>
      </c>
      <c r="S40" s="9">
        <f>'т.2000 выгрузка '!S38</f>
        <v>0</v>
      </c>
      <c r="T40" s="9">
        <f>'т.2000 выгрузка '!T38</f>
        <v>0</v>
      </c>
      <c r="U40" s="9">
        <f>'т.2000 выгрузка '!U38</f>
        <v>0</v>
      </c>
      <c r="V40" s="15">
        <f t="shared" si="12"/>
        <v>0</v>
      </c>
      <c r="W40" s="15">
        <f t="shared" si="12"/>
        <v>0</v>
      </c>
      <c r="X40" s="15">
        <f t="shared" si="12"/>
        <v>0</v>
      </c>
      <c r="Y40" s="15">
        <f t="shared" si="12"/>
        <v>0</v>
      </c>
      <c r="Z40" s="15">
        <f t="shared" si="12"/>
        <v>0</v>
      </c>
      <c r="AA40" s="15">
        <f t="shared" si="12"/>
        <v>0</v>
      </c>
      <c r="AB40" s="15">
        <f t="shared" si="12"/>
        <v>0</v>
      </c>
      <c r="AC40" s="15">
        <f t="shared" si="12"/>
        <v>0</v>
      </c>
      <c r="AD40" s="15">
        <f t="shared" si="12"/>
        <v>0</v>
      </c>
      <c r="AE40" s="6">
        <f t="shared" si="13"/>
        <v>0</v>
      </c>
      <c r="AF40" s="6">
        <f t="shared" si="13"/>
        <v>0</v>
      </c>
      <c r="AG40" s="99" t="str">
        <f t="shared" si="3"/>
        <v>0</v>
      </c>
      <c r="AH40" s="6">
        <f t="shared" si="4"/>
        <v>0</v>
      </c>
      <c r="AI40" s="6">
        <f t="shared" si="5"/>
        <v>0</v>
      </c>
      <c r="AJ40" s="6">
        <f t="shared" si="6"/>
        <v>0</v>
      </c>
      <c r="AK40" s="121" t="str">
        <f t="shared" si="7"/>
        <v>-</v>
      </c>
      <c r="AL40" s="121" t="str">
        <f t="shared" si="8"/>
        <v>-</v>
      </c>
      <c r="AM40" s="121" t="str">
        <f t="shared" si="9"/>
        <v>-</v>
      </c>
    </row>
    <row r="41" spans="1:39" ht="15">
      <c r="A41" s="19" t="s">
        <v>785</v>
      </c>
      <c r="B41" s="20"/>
      <c r="C41" s="20"/>
      <c r="D41" s="21">
        <f>D26-D27-D28-D29-D30-D31-D32-D33-D34-D36-D37-D38-D39-D40</f>
        <v>0</v>
      </c>
      <c r="E41" s="21">
        <f t="shared" ref="E41:U41" si="42">E26-E27-E28-E29-E30-E31-E32-E33-E34-E36-E37-E38-E39-E40</f>
        <v>0</v>
      </c>
      <c r="F41" s="21">
        <f t="shared" si="42"/>
        <v>0</v>
      </c>
      <c r="G41" s="21">
        <f t="shared" si="42"/>
        <v>0</v>
      </c>
      <c r="H41" s="21">
        <f t="shared" si="42"/>
        <v>0</v>
      </c>
      <c r="I41" s="21">
        <f t="shared" si="42"/>
        <v>0</v>
      </c>
      <c r="J41" s="21">
        <f t="shared" si="42"/>
        <v>0</v>
      </c>
      <c r="K41" s="21">
        <f t="shared" si="42"/>
        <v>0</v>
      </c>
      <c r="L41" s="21">
        <f t="shared" si="42"/>
        <v>0</v>
      </c>
      <c r="M41" s="21">
        <f t="shared" si="42"/>
        <v>0</v>
      </c>
      <c r="N41" s="21">
        <f t="shared" si="42"/>
        <v>0</v>
      </c>
      <c r="O41" s="21">
        <f t="shared" si="42"/>
        <v>0</v>
      </c>
      <c r="P41" s="21">
        <f t="shared" si="42"/>
        <v>0</v>
      </c>
      <c r="Q41" s="21">
        <f t="shared" si="42"/>
        <v>0</v>
      </c>
      <c r="R41" s="21">
        <f t="shared" si="42"/>
        <v>0</v>
      </c>
      <c r="S41" s="21">
        <f t="shared" si="42"/>
        <v>0</v>
      </c>
      <c r="T41" s="21">
        <f t="shared" si="42"/>
        <v>0</v>
      </c>
      <c r="U41" s="21">
        <f t="shared" si="42"/>
        <v>0</v>
      </c>
      <c r="V41" s="21">
        <f>D41-M41</f>
        <v>0</v>
      </c>
      <c r="W41" s="21">
        <f t="shared" si="12"/>
        <v>0</v>
      </c>
      <c r="X41" s="21">
        <f t="shared" si="12"/>
        <v>0</v>
      </c>
      <c r="Y41" s="21">
        <f t="shared" si="12"/>
        <v>0</v>
      </c>
      <c r="Z41" s="21">
        <f t="shared" si="12"/>
        <v>0</v>
      </c>
      <c r="AA41" s="21">
        <f t="shared" si="12"/>
        <v>0</v>
      </c>
      <c r="AB41" s="21">
        <f t="shared" si="12"/>
        <v>0</v>
      </c>
      <c r="AC41" s="21">
        <f>K41-T41</f>
        <v>0</v>
      </c>
      <c r="AD41" s="21">
        <f t="shared" si="12"/>
        <v>0</v>
      </c>
      <c r="AE41" s="30">
        <f t="shared" si="13"/>
        <v>0</v>
      </c>
      <c r="AF41" s="30">
        <f t="shared" si="13"/>
        <v>0</v>
      </c>
      <c r="AG41" s="99" t="str">
        <f t="shared" si="3"/>
        <v>0</v>
      </c>
      <c r="AH41" s="30">
        <f t="shared" si="4"/>
        <v>0</v>
      </c>
      <c r="AI41" s="30">
        <f t="shared" si="5"/>
        <v>0</v>
      </c>
      <c r="AJ41" s="30">
        <f t="shared" si="6"/>
        <v>0</v>
      </c>
      <c r="AK41" s="121" t="str">
        <f t="shared" si="7"/>
        <v>-</v>
      </c>
      <c r="AL41" s="121" t="str">
        <f t="shared" si="8"/>
        <v>-</v>
      </c>
      <c r="AM41" s="121" t="str">
        <f t="shared" si="9"/>
        <v>-</v>
      </c>
    </row>
    <row r="42" spans="1:39" ht="26.25">
      <c r="A42" s="8" t="s">
        <v>104</v>
      </c>
      <c r="B42" s="8" t="s">
        <v>105</v>
      </c>
      <c r="C42" s="8" t="s">
        <v>106</v>
      </c>
      <c r="D42" s="9">
        <f>'т.2000 выгрузка '!D39</f>
        <v>0</v>
      </c>
      <c r="E42" s="9">
        <f>'т.2000 выгрузка '!E39</f>
        <v>0</v>
      </c>
      <c r="F42" s="9">
        <f>'т.2000 выгрузка '!F39</f>
        <v>0</v>
      </c>
      <c r="G42" s="9">
        <f>'т.2000 выгрузка '!G39</f>
        <v>0</v>
      </c>
      <c r="H42" s="9">
        <f>'т.2000 выгрузка '!H39</f>
        <v>0</v>
      </c>
      <c r="I42" s="9">
        <f>'т.2000 выгрузка '!I39</f>
        <v>0</v>
      </c>
      <c r="J42" s="9">
        <f>'т.2000 выгрузка '!J39</f>
        <v>0</v>
      </c>
      <c r="K42" s="9">
        <f>'т.2000 выгрузка '!K39</f>
        <v>0</v>
      </c>
      <c r="L42" s="9">
        <f>'т.2000 выгрузка '!L39</f>
        <v>0</v>
      </c>
      <c r="M42" s="9">
        <f>'т.2000 выгрузка '!M39</f>
        <v>0</v>
      </c>
      <c r="N42" s="9">
        <f>'т.2000 выгрузка '!N39</f>
        <v>0</v>
      </c>
      <c r="O42" s="9">
        <f>'т.2000 выгрузка '!O39</f>
        <v>0</v>
      </c>
      <c r="P42" s="9">
        <f>'т.2000 выгрузка '!P39</f>
        <v>0</v>
      </c>
      <c r="Q42" s="9">
        <f>'т.2000 выгрузка '!Q39</f>
        <v>0</v>
      </c>
      <c r="R42" s="9">
        <f>'т.2000 выгрузка '!R39</f>
        <v>0</v>
      </c>
      <c r="S42" s="9">
        <f>'т.2000 выгрузка '!S39</f>
        <v>0</v>
      </c>
      <c r="T42" s="9">
        <f>'т.2000 выгрузка '!T39</f>
        <v>0</v>
      </c>
      <c r="U42" s="9">
        <f>'т.2000 выгрузка '!U39</f>
        <v>0</v>
      </c>
      <c r="V42" s="15">
        <f t="shared" ref="V42:AD57" si="43">D42-M42</f>
        <v>0</v>
      </c>
      <c r="W42" s="15">
        <f t="shared" si="12"/>
        <v>0</v>
      </c>
      <c r="X42" s="15">
        <f t="shared" si="12"/>
        <v>0</v>
      </c>
      <c r="Y42" s="15">
        <f t="shared" si="12"/>
        <v>0</v>
      </c>
      <c r="Z42" s="15">
        <f t="shared" si="12"/>
        <v>0</v>
      </c>
      <c r="AA42" s="15">
        <f t="shared" si="12"/>
        <v>0</v>
      </c>
      <c r="AB42" s="15">
        <f t="shared" si="12"/>
        <v>0</v>
      </c>
      <c r="AC42" s="15">
        <f t="shared" si="12"/>
        <v>0</v>
      </c>
      <c r="AD42" s="15">
        <f t="shared" si="12"/>
        <v>0</v>
      </c>
      <c r="AE42" s="6">
        <f>V42-W42</f>
        <v>0</v>
      </c>
      <c r="AF42" s="6">
        <f>W42-X42</f>
        <v>0</v>
      </c>
      <c r="AG42" s="99" t="str">
        <f t="shared" si="3"/>
        <v>0</v>
      </c>
      <c r="AH42" s="6">
        <f t="shared" si="4"/>
        <v>0</v>
      </c>
      <c r="AI42" s="6">
        <f t="shared" si="5"/>
        <v>0</v>
      </c>
      <c r="AJ42" s="6">
        <f t="shared" si="6"/>
        <v>0</v>
      </c>
      <c r="AK42" s="121" t="str">
        <f t="shared" si="7"/>
        <v>-</v>
      </c>
      <c r="AL42" s="121" t="str">
        <f t="shared" si="8"/>
        <v>-</v>
      </c>
      <c r="AM42" s="121" t="str">
        <f t="shared" si="9"/>
        <v>-</v>
      </c>
    </row>
    <row r="43" spans="1:39" ht="15">
      <c r="A43" s="8" t="s">
        <v>107</v>
      </c>
      <c r="B43" s="8" t="s">
        <v>108</v>
      </c>
      <c r="C43" s="8" t="s">
        <v>109</v>
      </c>
      <c r="D43" s="9">
        <f>'т.2000 выгрузка '!D40</f>
        <v>0</v>
      </c>
      <c r="E43" s="9">
        <f>'т.2000 выгрузка '!E40</f>
        <v>0</v>
      </c>
      <c r="F43" s="9">
        <f>'т.2000 выгрузка '!F40</f>
        <v>0</v>
      </c>
      <c r="G43" s="9">
        <f>'т.2000 выгрузка '!G40</f>
        <v>0</v>
      </c>
      <c r="H43" s="9">
        <f>'т.2000 выгрузка '!H40</f>
        <v>0</v>
      </c>
      <c r="I43" s="9">
        <f>'т.2000 выгрузка '!I40</f>
        <v>0</v>
      </c>
      <c r="J43" s="9">
        <f>'т.2000 выгрузка '!J40</f>
        <v>0</v>
      </c>
      <c r="K43" s="9">
        <f>'т.2000 выгрузка '!K40</f>
        <v>0</v>
      </c>
      <c r="L43" s="9">
        <f>'т.2000 выгрузка '!L40</f>
        <v>0</v>
      </c>
      <c r="M43" s="9">
        <f>'т.2000 выгрузка '!M40</f>
        <v>0</v>
      </c>
      <c r="N43" s="9">
        <f>'т.2000 выгрузка '!N40</f>
        <v>0</v>
      </c>
      <c r="O43" s="9">
        <f>'т.2000 выгрузка '!O40</f>
        <v>0</v>
      </c>
      <c r="P43" s="9">
        <f>'т.2000 выгрузка '!P40</f>
        <v>0</v>
      </c>
      <c r="Q43" s="9">
        <f>'т.2000 выгрузка '!Q40</f>
        <v>0</v>
      </c>
      <c r="R43" s="9">
        <f>'т.2000 выгрузка '!R40</f>
        <v>0</v>
      </c>
      <c r="S43" s="9">
        <f>'т.2000 выгрузка '!S40</f>
        <v>0</v>
      </c>
      <c r="T43" s="9">
        <f>'т.2000 выгрузка '!T40</f>
        <v>0</v>
      </c>
      <c r="U43" s="9">
        <f>'т.2000 выгрузка '!U40</f>
        <v>0</v>
      </c>
      <c r="V43" s="15">
        <f t="shared" si="43"/>
        <v>0</v>
      </c>
      <c r="W43" s="15">
        <f t="shared" si="43"/>
        <v>0</v>
      </c>
      <c r="X43" s="15">
        <f t="shared" si="43"/>
        <v>0</v>
      </c>
      <c r="Y43" s="15">
        <f t="shared" si="43"/>
        <v>0</v>
      </c>
      <c r="Z43" s="15">
        <f t="shared" si="43"/>
        <v>0</v>
      </c>
      <c r="AA43" s="15">
        <f t="shared" si="43"/>
        <v>0</v>
      </c>
      <c r="AB43" s="15">
        <f t="shared" si="43"/>
        <v>0</v>
      </c>
      <c r="AC43" s="15">
        <f t="shared" si="43"/>
        <v>0</v>
      </c>
      <c r="AD43" s="15">
        <f t="shared" si="43"/>
        <v>0</v>
      </c>
      <c r="AE43" s="6">
        <f t="shared" ref="AE43:AF60" si="44">V43-W43</f>
        <v>0</v>
      </c>
      <c r="AF43" s="6">
        <f t="shared" si="44"/>
        <v>0</v>
      </c>
      <c r="AG43" s="99" t="str">
        <f t="shared" si="3"/>
        <v>0</v>
      </c>
      <c r="AH43" s="6">
        <f t="shared" si="4"/>
        <v>0</v>
      </c>
      <c r="AI43" s="6">
        <f t="shared" si="5"/>
        <v>0</v>
      </c>
      <c r="AJ43" s="6">
        <f t="shared" si="6"/>
        <v>0</v>
      </c>
      <c r="AK43" s="121" t="str">
        <f t="shared" si="7"/>
        <v>-</v>
      </c>
      <c r="AL43" s="121" t="str">
        <f t="shared" si="8"/>
        <v>-</v>
      </c>
      <c r="AM43" s="121" t="str">
        <f t="shared" si="9"/>
        <v>-</v>
      </c>
    </row>
    <row r="44" spans="1:39" ht="26.25">
      <c r="A44" s="8" t="s">
        <v>110</v>
      </c>
      <c r="B44" s="8" t="s">
        <v>111</v>
      </c>
      <c r="C44" s="8" t="s">
        <v>112</v>
      </c>
      <c r="D44" s="9">
        <f>'т.2000 выгрузка '!D41</f>
        <v>0</v>
      </c>
      <c r="E44" s="9">
        <f>'т.2000 выгрузка '!E41</f>
        <v>0</v>
      </c>
      <c r="F44" s="9">
        <f>'т.2000 выгрузка '!F41</f>
        <v>0</v>
      </c>
      <c r="G44" s="9">
        <f>'т.2000 выгрузка '!G41</f>
        <v>0</v>
      </c>
      <c r="H44" s="9">
        <f>'т.2000 выгрузка '!H41</f>
        <v>0</v>
      </c>
      <c r="I44" s="9">
        <f>'т.2000 выгрузка '!I41</f>
        <v>0</v>
      </c>
      <c r="J44" s="9">
        <f>'т.2000 выгрузка '!J41</f>
        <v>0</v>
      </c>
      <c r="K44" s="9">
        <f>'т.2000 выгрузка '!K41</f>
        <v>0</v>
      </c>
      <c r="L44" s="9">
        <f>'т.2000 выгрузка '!L41</f>
        <v>0</v>
      </c>
      <c r="M44" s="9">
        <f>'т.2000 выгрузка '!M41</f>
        <v>0</v>
      </c>
      <c r="N44" s="9">
        <f>'т.2000 выгрузка '!N41</f>
        <v>0</v>
      </c>
      <c r="O44" s="9">
        <f>'т.2000 выгрузка '!O41</f>
        <v>0</v>
      </c>
      <c r="P44" s="9">
        <f>'т.2000 выгрузка '!P41</f>
        <v>0</v>
      </c>
      <c r="Q44" s="9">
        <f>'т.2000 выгрузка '!Q41</f>
        <v>0</v>
      </c>
      <c r="R44" s="9">
        <f>'т.2000 выгрузка '!R41</f>
        <v>0</v>
      </c>
      <c r="S44" s="9">
        <f>'т.2000 выгрузка '!S41</f>
        <v>0</v>
      </c>
      <c r="T44" s="9">
        <f>'т.2000 выгрузка '!T41</f>
        <v>0</v>
      </c>
      <c r="U44" s="9">
        <f>'т.2000 выгрузка '!U41</f>
        <v>0</v>
      </c>
      <c r="V44" s="15">
        <f t="shared" si="43"/>
        <v>0</v>
      </c>
      <c r="W44" s="15">
        <f t="shared" si="43"/>
        <v>0</v>
      </c>
      <c r="X44" s="15">
        <f t="shared" si="43"/>
        <v>0</v>
      </c>
      <c r="Y44" s="15">
        <f t="shared" si="43"/>
        <v>0</v>
      </c>
      <c r="Z44" s="15">
        <f t="shared" si="43"/>
        <v>0</v>
      </c>
      <c r="AA44" s="15">
        <f t="shared" si="43"/>
        <v>0</v>
      </c>
      <c r="AB44" s="15">
        <f t="shared" si="43"/>
        <v>0</v>
      </c>
      <c r="AC44" s="15">
        <f t="shared" si="43"/>
        <v>0</v>
      </c>
      <c r="AD44" s="15">
        <f t="shared" si="43"/>
        <v>0</v>
      </c>
      <c r="AE44" s="6">
        <f t="shared" si="44"/>
        <v>0</v>
      </c>
      <c r="AF44" s="6">
        <f t="shared" si="44"/>
        <v>0</v>
      </c>
      <c r="AG44" s="99" t="str">
        <f t="shared" si="3"/>
        <v>0</v>
      </c>
      <c r="AH44" s="6">
        <f t="shared" si="4"/>
        <v>0</v>
      </c>
      <c r="AI44" s="6">
        <f t="shared" si="5"/>
        <v>0</v>
      </c>
      <c r="AJ44" s="6">
        <f t="shared" si="6"/>
        <v>0</v>
      </c>
      <c r="AK44" s="121" t="str">
        <f t="shared" si="7"/>
        <v>-</v>
      </c>
      <c r="AL44" s="121" t="str">
        <f t="shared" si="8"/>
        <v>-</v>
      </c>
      <c r="AM44" s="121" t="str">
        <f t="shared" si="9"/>
        <v>-</v>
      </c>
    </row>
    <row r="45" spans="1:39" ht="15">
      <c r="A45" s="16" t="s">
        <v>784</v>
      </c>
      <c r="B45" s="17"/>
      <c r="C45" s="17"/>
      <c r="D45" s="18">
        <f t="shared" ref="D45:U45" si="45">D20-D21-D42</f>
        <v>0</v>
      </c>
      <c r="E45" s="18">
        <f t="shared" si="45"/>
        <v>0</v>
      </c>
      <c r="F45" s="18">
        <f t="shared" si="45"/>
        <v>0</v>
      </c>
      <c r="G45" s="18">
        <f t="shared" si="45"/>
        <v>0</v>
      </c>
      <c r="H45" s="18">
        <f t="shared" si="45"/>
        <v>0</v>
      </c>
      <c r="I45" s="18">
        <f t="shared" si="45"/>
        <v>0</v>
      </c>
      <c r="J45" s="18">
        <f t="shared" si="45"/>
        <v>0</v>
      </c>
      <c r="K45" s="18">
        <f t="shared" si="45"/>
        <v>0</v>
      </c>
      <c r="L45" s="18">
        <f t="shared" si="45"/>
        <v>0</v>
      </c>
      <c r="M45" s="18">
        <f t="shared" si="45"/>
        <v>0</v>
      </c>
      <c r="N45" s="18">
        <f t="shared" si="45"/>
        <v>0</v>
      </c>
      <c r="O45" s="18">
        <f t="shared" si="45"/>
        <v>0</v>
      </c>
      <c r="P45" s="18">
        <f t="shared" si="45"/>
        <v>0</v>
      </c>
      <c r="Q45" s="18">
        <f t="shared" si="45"/>
        <v>0</v>
      </c>
      <c r="R45" s="18">
        <f t="shared" si="45"/>
        <v>0</v>
      </c>
      <c r="S45" s="18">
        <f t="shared" si="45"/>
        <v>0</v>
      </c>
      <c r="T45" s="18">
        <f t="shared" si="45"/>
        <v>0</v>
      </c>
      <c r="U45" s="18">
        <f t="shared" si="45"/>
        <v>0</v>
      </c>
      <c r="V45" s="18">
        <f t="shared" si="43"/>
        <v>0</v>
      </c>
      <c r="W45" s="18">
        <f t="shared" si="43"/>
        <v>0</v>
      </c>
      <c r="X45" s="18">
        <f t="shared" si="43"/>
        <v>0</v>
      </c>
      <c r="Y45" s="18">
        <f t="shared" si="43"/>
        <v>0</v>
      </c>
      <c r="Z45" s="18">
        <f t="shared" si="43"/>
        <v>0</v>
      </c>
      <c r="AA45" s="18">
        <f t="shared" si="43"/>
        <v>0</v>
      </c>
      <c r="AB45" s="18">
        <f t="shared" si="43"/>
        <v>0</v>
      </c>
      <c r="AC45" s="18">
        <f t="shared" si="43"/>
        <v>0</v>
      </c>
      <c r="AD45" s="18">
        <f t="shared" si="43"/>
        <v>0</v>
      </c>
      <c r="AE45" s="29">
        <f t="shared" si="44"/>
        <v>0</v>
      </c>
      <c r="AF45" s="29">
        <f t="shared" si="44"/>
        <v>0</v>
      </c>
      <c r="AG45" s="99" t="str">
        <f t="shared" si="3"/>
        <v>0</v>
      </c>
      <c r="AH45" s="29">
        <f t="shared" si="4"/>
        <v>0</v>
      </c>
      <c r="AI45" s="29">
        <f t="shared" si="5"/>
        <v>0</v>
      </c>
      <c r="AJ45" s="29">
        <f t="shared" si="6"/>
        <v>0</v>
      </c>
      <c r="AK45" s="121" t="str">
        <f t="shared" si="7"/>
        <v>-</v>
      </c>
      <c r="AL45" s="121" t="str">
        <f t="shared" si="8"/>
        <v>-</v>
      </c>
      <c r="AM45" s="121" t="str">
        <f t="shared" si="9"/>
        <v>-</v>
      </c>
    </row>
    <row r="46" spans="1:39" ht="51.75">
      <c r="A46" s="8" t="s">
        <v>113</v>
      </c>
      <c r="B46" s="8" t="s">
        <v>114</v>
      </c>
      <c r="C46" s="8" t="s">
        <v>115</v>
      </c>
      <c r="D46" s="9">
        <f>'т.2000 выгрузка '!D42</f>
        <v>0</v>
      </c>
      <c r="E46" s="9">
        <f>'т.2000 выгрузка '!E42</f>
        <v>0</v>
      </c>
      <c r="F46" s="9">
        <f>'т.2000 выгрузка '!F42</f>
        <v>0</v>
      </c>
      <c r="G46" s="9">
        <f>'т.2000 выгрузка '!G42</f>
        <v>0</v>
      </c>
      <c r="H46" s="9">
        <f>'т.2000 выгрузка '!H42</f>
        <v>0</v>
      </c>
      <c r="I46" s="9">
        <f>'т.2000 выгрузка '!I42</f>
        <v>0</v>
      </c>
      <c r="J46" s="9">
        <f>'т.2000 выгрузка '!J42</f>
        <v>0</v>
      </c>
      <c r="K46" s="9">
        <f>'т.2000 выгрузка '!K42</f>
        <v>0</v>
      </c>
      <c r="L46" s="9">
        <f>'т.2000 выгрузка '!L42</f>
        <v>0</v>
      </c>
      <c r="M46" s="9">
        <f>'т.2000 выгрузка '!M42</f>
        <v>0</v>
      </c>
      <c r="N46" s="9">
        <f>'т.2000 выгрузка '!N42</f>
        <v>0</v>
      </c>
      <c r="O46" s="9">
        <f>'т.2000 выгрузка '!O42</f>
        <v>0</v>
      </c>
      <c r="P46" s="9">
        <f>'т.2000 выгрузка '!P42</f>
        <v>0</v>
      </c>
      <c r="Q46" s="9">
        <f>'т.2000 выгрузка '!Q42</f>
        <v>0</v>
      </c>
      <c r="R46" s="9">
        <f>'т.2000 выгрузка '!R42</f>
        <v>0</v>
      </c>
      <c r="S46" s="9">
        <f>'т.2000 выгрузка '!S42</f>
        <v>0</v>
      </c>
      <c r="T46" s="9">
        <f>'т.2000 выгрузка '!T42</f>
        <v>0</v>
      </c>
      <c r="U46" s="9">
        <f>'т.2000 выгрузка '!U42</f>
        <v>0</v>
      </c>
      <c r="V46" s="15">
        <f t="shared" si="43"/>
        <v>0</v>
      </c>
      <c r="W46" s="15">
        <f t="shared" si="43"/>
        <v>0</v>
      </c>
      <c r="X46" s="15">
        <f t="shared" si="43"/>
        <v>0</v>
      </c>
      <c r="Y46" s="15">
        <f t="shared" si="43"/>
        <v>0</v>
      </c>
      <c r="Z46" s="15">
        <f t="shared" si="43"/>
        <v>0</v>
      </c>
      <c r="AA46" s="15">
        <f t="shared" si="43"/>
        <v>0</v>
      </c>
      <c r="AB46" s="15">
        <f t="shared" si="43"/>
        <v>0</v>
      </c>
      <c r="AC46" s="15">
        <f t="shared" si="43"/>
        <v>0</v>
      </c>
      <c r="AD46" s="15">
        <f t="shared" si="43"/>
        <v>0</v>
      </c>
      <c r="AE46" s="6">
        <f t="shared" si="44"/>
        <v>0</v>
      </c>
      <c r="AF46" s="6">
        <f t="shared" si="44"/>
        <v>0</v>
      </c>
      <c r="AG46" s="99" t="str">
        <f t="shared" si="3"/>
        <v>0</v>
      </c>
      <c r="AH46" s="6">
        <f t="shared" si="4"/>
        <v>0</v>
      </c>
      <c r="AI46" s="6">
        <f t="shared" si="5"/>
        <v>0</v>
      </c>
      <c r="AJ46" s="6">
        <f t="shared" si="6"/>
        <v>0</v>
      </c>
      <c r="AK46" s="121" t="str">
        <f t="shared" si="7"/>
        <v>-</v>
      </c>
      <c r="AL46" s="121" t="str">
        <f t="shared" si="8"/>
        <v>-</v>
      </c>
      <c r="AM46" s="121" t="str">
        <f t="shared" si="9"/>
        <v>-</v>
      </c>
    </row>
    <row r="47" spans="1:39" ht="15">
      <c r="A47" s="8" t="s">
        <v>116</v>
      </c>
      <c r="B47" s="8" t="s">
        <v>117</v>
      </c>
      <c r="C47" s="8" t="s">
        <v>118</v>
      </c>
      <c r="D47" s="9">
        <f>'т.2000 выгрузка '!D43</f>
        <v>0</v>
      </c>
      <c r="E47" s="9">
        <f>'т.2000 выгрузка '!E43</f>
        <v>0</v>
      </c>
      <c r="F47" s="9">
        <f>'т.2000 выгрузка '!F43</f>
        <v>0</v>
      </c>
      <c r="G47" s="9">
        <f>'т.2000 выгрузка '!G43</f>
        <v>0</v>
      </c>
      <c r="H47" s="9">
        <f>'т.2000 выгрузка '!H43</f>
        <v>0</v>
      </c>
      <c r="I47" s="9">
        <f>'т.2000 выгрузка '!I43</f>
        <v>0</v>
      </c>
      <c r="J47" s="9">
        <f>'т.2000 выгрузка '!J43</f>
        <v>0</v>
      </c>
      <c r="K47" s="9">
        <f>'т.2000 выгрузка '!K43</f>
        <v>0</v>
      </c>
      <c r="L47" s="9">
        <f>'т.2000 выгрузка '!L43</f>
        <v>0</v>
      </c>
      <c r="M47" s="9">
        <f>'т.2000 выгрузка '!M43</f>
        <v>0</v>
      </c>
      <c r="N47" s="9">
        <f>'т.2000 выгрузка '!N43</f>
        <v>0</v>
      </c>
      <c r="O47" s="9">
        <f>'т.2000 выгрузка '!O43</f>
        <v>0</v>
      </c>
      <c r="P47" s="9">
        <f>'т.2000 выгрузка '!P43</f>
        <v>0</v>
      </c>
      <c r="Q47" s="9">
        <f>'т.2000 выгрузка '!Q43</f>
        <v>0</v>
      </c>
      <c r="R47" s="9">
        <f>'т.2000 выгрузка '!R43</f>
        <v>0</v>
      </c>
      <c r="S47" s="9">
        <f>'т.2000 выгрузка '!S43</f>
        <v>0</v>
      </c>
      <c r="T47" s="9">
        <f>'т.2000 выгрузка '!T43</f>
        <v>0</v>
      </c>
      <c r="U47" s="9">
        <f>'т.2000 выгрузка '!U43</f>
        <v>0</v>
      </c>
      <c r="V47" s="15">
        <f>D47-M47</f>
        <v>0</v>
      </c>
      <c r="W47" s="15">
        <f t="shared" si="43"/>
        <v>0</v>
      </c>
      <c r="X47" s="15">
        <f t="shared" si="43"/>
        <v>0</v>
      </c>
      <c r="Y47" s="15">
        <f t="shared" si="43"/>
        <v>0</v>
      </c>
      <c r="Z47" s="15">
        <f t="shared" si="43"/>
        <v>0</v>
      </c>
      <c r="AA47" s="15">
        <f t="shared" si="43"/>
        <v>0</v>
      </c>
      <c r="AB47" s="15">
        <f t="shared" si="43"/>
        <v>0</v>
      </c>
      <c r="AC47" s="15">
        <f t="shared" si="43"/>
        <v>0</v>
      </c>
      <c r="AD47" s="15">
        <f t="shared" si="43"/>
        <v>0</v>
      </c>
      <c r="AE47" s="6">
        <f t="shared" si="44"/>
        <v>0</v>
      </c>
      <c r="AF47" s="6">
        <f t="shared" si="44"/>
        <v>0</v>
      </c>
      <c r="AG47" s="99" t="str">
        <f t="shared" si="3"/>
        <v>0</v>
      </c>
      <c r="AH47" s="6">
        <f t="shared" si="4"/>
        <v>0</v>
      </c>
      <c r="AI47" s="6">
        <f t="shared" si="5"/>
        <v>0</v>
      </c>
      <c r="AJ47" s="6">
        <f t="shared" si="6"/>
        <v>0</v>
      </c>
      <c r="AK47" s="121" t="str">
        <f t="shared" si="7"/>
        <v>-</v>
      </c>
      <c r="AL47" s="121" t="str">
        <f t="shared" si="8"/>
        <v>-</v>
      </c>
      <c r="AM47" s="121" t="str">
        <f t="shared" si="9"/>
        <v>-</v>
      </c>
    </row>
    <row r="48" spans="1:39" ht="15">
      <c r="A48" s="8" t="s">
        <v>119</v>
      </c>
      <c r="B48" s="8" t="s">
        <v>120</v>
      </c>
      <c r="C48" s="8" t="s">
        <v>121</v>
      </c>
      <c r="D48" s="9">
        <f>'т.2000 выгрузка '!D44</f>
        <v>0</v>
      </c>
      <c r="E48" s="9">
        <f>'т.2000 выгрузка '!E44</f>
        <v>0</v>
      </c>
      <c r="F48" s="9">
        <f>'т.2000 выгрузка '!F44</f>
        <v>0</v>
      </c>
      <c r="G48" s="9">
        <f>'т.2000 выгрузка '!G44</f>
        <v>0</v>
      </c>
      <c r="H48" s="9">
        <f>'т.2000 выгрузка '!H44</f>
        <v>0</v>
      </c>
      <c r="I48" s="9">
        <f>'т.2000 выгрузка '!I44</f>
        <v>0</v>
      </c>
      <c r="J48" s="9">
        <f>'т.2000 выгрузка '!J44</f>
        <v>0</v>
      </c>
      <c r="K48" s="9">
        <f>'т.2000 выгрузка '!K44</f>
        <v>0</v>
      </c>
      <c r="L48" s="9">
        <f>'т.2000 выгрузка '!L44</f>
        <v>0</v>
      </c>
      <c r="M48" s="9">
        <f>'т.2000 выгрузка '!M44</f>
        <v>0</v>
      </c>
      <c r="N48" s="9">
        <f>'т.2000 выгрузка '!N44</f>
        <v>0</v>
      </c>
      <c r="O48" s="9">
        <f>'т.2000 выгрузка '!O44</f>
        <v>0</v>
      </c>
      <c r="P48" s="9">
        <f>'т.2000 выгрузка '!P44</f>
        <v>0</v>
      </c>
      <c r="Q48" s="9">
        <f>'т.2000 выгрузка '!Q44</f>
        <v>0</v>
      </c>
      <c r="R48" s="9">
        <f>'т.2000 выгрузка '!R44</f>
        <v>0</v>
      </c>
      <c r="S48" s="9">
        <f>'т.2000 выгрузка '!S44</f>
        <v>0</v>
      </c>
      <c r="T48" s="9">
        <f>'т.2000 выгрузка '!T44</f>
        <v>0</v>
      </c>
      <c r="U48" s="9">
        <f>'т.2000 выгрузка '!U44</f>
        <v>0</v>
      </c>
      <c r="V48" s="15">
        <f t="shared" ref="V48:AD63" si="46">D48-M48</f>
        <v>0</v>
      </c>
      <c r="W48" s="15">
        <f t="shared" si="43"/>
        <v>0</v>
      </c>
      <c r="X48" s="15">
        <f t="shared" si="43"/>
        <v>0</v>
      </c>
      <c r="Y48" s="15">
        <f t="shared" si="43"/>
        <v>0</v>
      </c>
      <c r="Z48" s="15">
        <f t="shared" si="43"/>
        <v>0</v>
      </c>
      <c r="AA48" s="15">
        <f t="shared" si="43"/>
        <v>0</v>
      </c>
      <c r="AB48" s="15">
        <f t="shared" si="43"/>
        <v>0</v>
      </c>
      <c r="AC48" s="15">
        <f t="shared" si="43"/>
        <v>0</v>
      </c>
      <c r="AD48" s="15">
        <f t="shared" si="43"/>
        <v>0</v>
      </c>
      <c r="AE48" s="6">
        <f t="shared" si="44"/>
        <v>0</v>
      </c>
      <c r="AF48" s="6">
        <f t="shared" si="44"/>
        <v>0</v>
      </c>
      <c r="AG48" s="99" t="str">
        <f t="shared" si="3"/>
        <v>0</v>
      </c>
      <c r="AH48" s="6">
        <f t="shared" si="4"/>
        <v>0</v>
      </c>
      <c r="AI48" s="6">
        <f t="shared" si="5"/>
        <v>0</v>
      </c>
      <c r="AJ48" s="6">
        <f t="shared" si="6"/>
        <v>0</v>
      </c>
      <c r="AK48" s="121" t="str">
        <f t="shared" si="7"/>
        <v>-</v>
      </c>
      <c r="AL48" s="121" t="str">
        <f t="shared" si="8"/>
        <v>-</v>
      </c>
      <c r="AM48" s="121" t="str">
        <f t="shared" si="9"/>
        <v>-</v>
      </c>
    </row>
    <row r="49" spans="1:39" ht="39">
      <c r="A49" s="8" t="s">
        <v>122</v>
      </c>
      <c r="B49" s="8" t="s">
        <v>123</v>
      </c>
      <c r="C49" s="8" t="s">
        <v>124</v>
      </c>
      <c r="D49" s="9">
        <f>'т.2000 выгрузка '!D45</f>
        <v>0</v>
      </c>
      <c r="E49" s="9">
        <f>'т.2000 выгрузка '!E45</f>
        <v>0</v>
      </c>
      <c r="F49" s="9">
        <f>'т.2000 выгрузка '!F45</f>
        <v>0</v>
      </c>
      <c r="G49" s="9">
        <f>'т.2000 выгрузка '!G45</f>
        <v>0</v>
      </c>
      <c r="H49" s="9">
        <f>'т.2000 выгрузка '!H45</f>
        <v>0</v>
      </c>
      <c r="I49" s="9">
        <f>'т.2000 выгрузка '!I45</f>
        <v>0</v>
      </c>
      <c r="J49" s="9">
        <f>'т.2000 выгрузка '!J45</f>
        <v>0</v>
      </c>
      <c r="K49" s="9">
        <f>'т.2000 выгрузка '!K45</f>
        <v>0</v>
      </c>
      <c r="L49" s="9">
        <f>'т.2000 выгрузка '!L45</f>
        <v>0</v>
      </c>
      <c r="M49" s="9">
        <f>'т.2000 выгрузка '!M45</f>
        <v>0</v>
      </c>
      <c r="N49" s="9">
        <f>'т.2000 выгрузка '!N45</f>
        <v>0</v>
      </c>
      <c r="O49" s="9">
        <f>'т.2000 выгрузка '!O45</f>
        <v>0</v>
      </c>
      <c r="P49" s="9">
        <f>'т.2000 выгрузка '!P45</f>
        <v>0</v>
      </c>
      <c r="Q49" s="9">
        <f>'т.2000 выгрузка '!Q45</f>
        <v>0</v>
      </c>
      <c r="R49" s="9">
        <f>'т.2000 выгрузка '!R45</f>
        <v>0</v>
      </c>
      <c r="S49" s="9">
        <f>'т.2000 выгрузка '!S45</f>
        <v>0</v>
      </c>
      <c r="T49" s="9">
        <f>'т.2000 выгрузка '!T45</f>
        <v>0</v>
      </c>
      <c r="U49" s="9">
        <f>'т.2000 выгрузка '!U45</f>
        <v>0</v>
      </c>
      <c r="V49" s="15">
        <f t="shared" si="46"/>
        <v>0</v>
      </c>
      <c r="W49" s="15">
        <f t="shared" si="43"/>
        <v>0</v>
      </c>
      <c r="X49" s="15">
        <f t="shared" si="43"/>
        <v>0</v>
      </c>
      <c r="Y49" s="15">
        <f t="shared" si="43"/>
        <v>0</v>
      </c>
      <c r="Z49" s="15">
        <f t="shared" si="43"/>
        <v>0</v>
      </c>
      <c r="AA49" s="15">
        <f t="shared" si="43"/>
        <v>0</v>
      </c>
      <c r="AB49" s="15">
        <f t="shared" si="43"/>
        <v>0</v>
      </c>
      <c r="AC49" s="15">
        <f t="shared" si="43"/>
        <v>0</v>
      </c>
      <c r="AD49" s="15">
        <f t="shared" si="43"/>
        <v>0</v>
      </c>
      <c r="AE49" s="6">
        <f t="shared" si="44"/>
        <v>0</v>
      </c>
      <c r="AF49" s="6">
        <f t="shared" si="44"/>
        <v>0</v>
      </c>
      <c r="AG49" s="99" t="str">
        <f t="shared" si="3"/>
        <v>0</v>
      </c>
      <c r="AH49" s="6">
        <f t="shared" si="4"/>
        <v>0</v>
      </c>
      <c r="AI49" s="6">
        <f t="shared" si="5"/>
        <v>0</v>
      </c>
      <c r="AJ49" s="6">
        <f t="shared" si="6"/>
        <v>0</v>
      </c>
      <c r="AK49" s="121" t="str">
        <f t="shared" si="7"/>
        <v>-</v>
      </c>
      <c r="AL49" s="121" t="str">
        <f t="shared" si="8"/>
        <v>-</v>
      </c>
      <c r="AM49" s="121" t="str">
        <f t="shared" si="9"/>
        <v>-</v>
      </c>
    </row>
    <row r="50" spans="1:39" ht="15">
      <c r="A50" s="8" t="s">
        <v>125</v>
      </c>
      <c r="B50" s="8" t="s">
        <v>126</v>
      </c>
      <c r="C50" s="8" t="s">
        <v>127</v>
      </c>
      <c r="D50" s="9">
        <f>'т.2000 выгрузка '!D46</f>
        <v>0</v>
      </c>
      <c r="E50" s="9">
        <f>'т.2000 выгрузка '!E46</f>
        <v>0</v>
      </c>
      <c r="F50" s="9">
        <f>'т.2000 выгрузка '!F46</f>
        <v>0</v>
      </c>
      <c r="G50" s="9">
        <f>'т.2000 выгрузка '!G46</f>
        <v>0</v>
      </c>
      <c r="H50" s="9">
        <f>'т.2000 выгрузка '!H46</f>
        <v>0</v>
      </c>
      <c r="I50" s="9">
        <f>'т.2000 выгрузка '!I46</f>
        <v>0</v>
      </c>
      <c r="J50" s="9">
        <f>'т.2000 выгрузка '!J46</f>
        <v>0</v>
      </c>
      <c r="K50" s="9">
        <f>'т.2000 выгрузка '!K46</f>
        <v>0</v>
      </c>
      <c r="L50" s="9">
        <f>'т.2000 выгрузка '!L46</f>
        <v>0</v>
      </c>
      <c r="M50" s="9">
        <f>'т.2000 выгрузка '!M46</f>
        <v>0</v>
      </c>
      <c r="N50" s="9">
        <f>'т.2000 выгрузка '!N46</f>
        <v>0</v>
      </c>
      <c r="O50" s="9">
        <f>'т.2000 выгрузка '!O46</f>
        <v>0</v>
      </c>
      <c r="P50" s="9">
        <f>'т.2000 выгрузка '!P46</f>
        <v>0</v>
      </c>
      <c r="Q50" s="9">
        <f>'т.2000 выгрузка '!Q46</f>
        <v>0</v>
      </c>
      <c r="R50" s="9">
        <f>'т.2000 выгрузка '!R46</f>
        <v>0</v>
      </c>
      <c r="S50" s="9">
        <f>'т.2000 выгрузка '!S46</f>
        <v>0</v>
      </c>
      <c r="T50" s="9">
        <f>'т.2000 выгрузка '!T46</f>
        <v>0</v>
      </c>
      <c r="U50" s="9">
        <f>'т.2000 выгрузка '!U46</f>
        <v>0</v>
      </c>
      <c r="V50" s="15">
        <f t="shared" si="46"/>
        <v>0</v>
      </c>
      <c r="W50" s="15">
        <f t="shared" si="43"/>
        <v>0</v>
      </c>
      <c r="X50" s="15">
        <f t="shared" si="43"/>
        <v>0</v>
      </c>
      <c r="Y50" s="15">
        <f t="shared" si="43"/>
        <v>0</v>
      </c>
      <c r="Z50" s="15">
        <f t="shared" si="43"/>
        <v>0</v>
      </c>
      <c r="AA50" s="15">
        <f t="shared" si="43"/>
        <v>0</v>
      </c>
      <c r="AB50" s="15">
        <f t="shared" si="43"/>
        <v>0</v>
      </c>
      <c r="AC50" s="15">
        <f t="shared" si="43"/>
        <v>0</v>
      </c>
      <c r="AD50" s="15">
        <f t="shared" si="43"/>
        <v>0</v>
      </c>
      <c r="AE50" s="6">
        <f t="shared" si="44"/>
        <v>0</v>
      </c>
      <c r="AF50" s="6">
        <f t="shared" si="44"/>
        <v>0</v>
      </c>
      <c r="AG50" s="99" t="str">
        <f t="shared" si="3"/>
        <v>0</v>
      </c>
      <c r="AH50" s="6">
        <f t="shared" si="4"/>
        <v>0</v>
      </c>
      <c r="AI50" s="6">
        <f t="shared" si="5"/>
        <v>0</v>
      </c>
      <c r="AJ50" s="6">
        <f t="shared" si="6"/>
        <v>0</v>
      </c>
      <c r="AK50" s="121" t="str">
        <f t="shared" si="7"/>
        <v>-</v>
      </c>
      <c r="AL50" s="121" t="str">
        <f t="shared" si="8"/>
        <v>-</v>
      </c>
      <c r="AM50" s="121" t="str">
        <f t="shared" si="9"/>
        <v>-</v>
      </c>
    </row>
    <row r="51" spans="1:39" ht="39">
      <c r="A51" s="8" t="s">
        <v>128</v>
      </c>
      <c r="B51" s="8" t="s">
        <v>129</v>
      </c>
      <c r="C51" s="8" t="s">
        <v>130</v>
      </c>
      <c r="D51" s="9">
        <f>'т.2000 выгрузка '!D47</f>
        <v>0</v>
      </c>
      <c r="E51" s="9">
        <f>'т.2000 выгрузка '!E47</f>
        <v>0</v>
      </c>
      <c r="F51" s="9">
        <f>'т.2000 выгрузка '!F47</f>
        <v>0</v>
      </c>
      <c r="G51" s="9">
        <f>'т.2000 выгрузка '!G47</f>
        <v>0</v>
      </c>
      <c r="H51" s="9">
        <f>'т.2000 выгрузка '!H47</f>
        <v>0</v>
      </c>
      <c r="I51" s="9">
        <f>'т.2000 выгрузка '!I47</f>
        <v>0</v>
      </c>
      <c r="J51" s="9">
        <f>'т.2000 выгрузка '!J47</f>
        <v>0</v>
      </c>
      <c r="K51" s="9">
        <f>'т.2000 выгрузка '!K47</f>
        <v>0</v>
      </c>
      <c r="L51" s="9">
        <f>'т.2000 выгрузка '!L47</f>
        <v>0</v>
      </c>
      <c r="M51" s="9">
        <f>'т.2000 выгрузка '!M47</f>
        <v>0</v>
      </c>
      <c r="N51" s="9">
        <f>'т.2000 выгрузка '!N47</f>
        <v>0</v>
      </c>
      <c r="O51" s="9">
        <f>'т.2000 выгрузка '!O47</f>
        <v>0</v>
      </c>
      <c r="P51" s="9">
        <f>'т.2000 выгрузка '!P47</f>
        <v>0</v>
      </c>
      <c r="Q51" s="9">
        <f>'т.2000 выгрузка '!Q47</f>
        <v>0</v>
      </c>
      <c r="R51" s="9">
        <f>'т.2000 выгрузка '!R47</f>
        <v>0</v>
      </c>
      <c r="S51" s="9">
        <f>'т.2000 выгрузка '!S47</f>
        <v>0</v>
      </c>
      <c r="T51" s="9">
        <f>'т.2000 выгрузка '!T47</f>
        <v>0</v>
      </c>
      <c r="U51" s="9">
        <f>'т.2000 выгрузка '!U47</f>
        <v>0</v>
      </c>
      <c r="V51" s="15">
        <f t="shared" si="46"/>
        <v>0</v>
      </c>
      <c r="W51" s="15">
        <f t="shared" si="43"/>
        <v>0</v>
      </c>
      <c r="X51" s="15">
        <f t="shared" si="43"/>
        <v>0</v>
      </c>
      <c r="Y51" s="15">
        <f t="shared" si="43"/>
        <v>0</v>
      </c>
      <c r="Z51" s="15">
        <f t="shared" si="43"/>
        <v>0</v>
      </c>
      <c r="AA51" s="15">
        <f t="shared" si="43"/>
        <v>0</v>
      </c>
      <c r="AB51" s="15">
        <f t="shared" si="43"/>
        <v>0</v>
      </c>
      <c r="AC51" s="15">
        <f t="shared" si="43"/>
        <v>0</v>
      </c>
      <c r="AD51" s="15">
        <f t="shared" si="43"/>
        <v>0</v>
      </c>
      <c r="AE51" s="6">
        <f t="shared" si="44"/>
        <v>0</v>
      </c>
      <c r="AF51" s="6">
        <f t="shared" si="44"/>
        <v>0</v>
      </c>
      <c r="AG51" s="99" t="str">
        <f t="shared" si="3"/>
        <v>0</v>
      </c>
      <c r="AH51" s="6">
        <f t="shared" si="4"/>
        <v>0</v>
      </c>
      <c r="AI51" s="6">
        <f t="shared" si="5"/>
        <v>0</v>
      </c>
      <c r="AJ51" s="6">
        <f t="shared" si="6"/>
        <v>0</v>
      </c>
      <c r="AK51" s="121" t="str">
        <f t="shared" si="7"/>
        <v>-</v>
      </c>
      <c r="AL51" s="121" t="str">
        <f t="shared" si="8"/>
        <v>-</v>
      </c>
      <c r="AM51" s="121" t="str">
        <f t="shared" si="9"/>
        <v>-</v>
      </c>
    </row>
    <row r="52" spans="1:39" ht="15">
      <c r="A52" s="16" t="s">
        <v>786</v>
      </c>
      <c r="B52" s="17"/>
      <c r="C52" s="17"/>
      <c r="D52" s="18">
        <f>D46-D47-D49-D51</f>
        <v>0</v>
      </c>
      <c r="E52" s="18">
        <f t="shared" ref="E52:U52" si="47">E46-E47-E49-E51</f>
        <v>0</v>
      </c>
      <c r="F52" s="18">
        <f t="shared" si="47"/>
        <v>0</v>
      </c>
      <c r="G52" s="18">
        <f t="shared" si="47"/>
        <v>0</v>
      </c>
      <c r="H52" s="18">
        <f t="shared" si="47"/>
        <v>0</v>
      </c>
      <c r="I52" s="18">
        <f t="shared" si="47"/>
        <v>0</v>
      </c>
      <c r="J52" s="18">
        <f t="shared" si="47"/>
        <v>0</v>
      </c>
      <c r="K52" s="18">
        <f t="shared" si="47"/>
        <v>0</v>
      </c>
      <c r="L52" s="18">
        <f t="shared" si="47"/>
        <v>0</v>
      </c>
      <c r="M52" s="18">
        <f t="shared" si="47"/>
        <v>0</v>
      </c>
      <c r="N52" s="18">
        <f t="shared" si="47"/>
        <v>0</v>
      </c>
      <c r="O52" s="18">
        <f t="shared" si="47"/>
        <v>0</v>
      </c>
      <c r="P52" s="18">
        <f t="shared" si="47"/>
        <v>0</v>
      </c>
      <c r="Q52" s="18">
        <f t="shared" si="47"/>
        <v>0</v>
      </c>
      <c r="R52" s="18">
        <f t="shared" si="47"/>
        <v>0</v>
      </c>
      <c r="S52" s="18">
        <f t="shared" si="47"/>
        <v>0</v>
      </c>
      <c r="T52" s="18">
        <f t="shared" si="47"/>
        <v>0</v>
      </c>
      <c r="U52" s="18">
        <f t="shared" si="47"/>
        <v>0</v>
      </c>
      <c r="V52" s="18">
        <f t="shared" si="46"/>
        <v>0</v>
      </c>
      <c r="W52" s="18">
        <f t="shared" si="43"/>
        <v>0</v>
      </c>
      <c r="X52" s="18">
        <f t="shared" si="43"/>
        <v>0</v>
      </c>
      <c r="Y52" s="18">
        <f t="shared" si="43"/>
        <v>0</v>
      </c>
      <c r="Z52" s="18">
        <f t="shared" si="43"/>
        <v>0</v>
      </c>
      <c r="AA52" s="18">
        <f t="shared" si="43"/>
        <v>0</v>
      </c>
      <c r="AB52" s="18">
        <f t="shared" si="43"/>
        <v>0</v>
      </c>
      <c r="AC52" s="18">
        <f t="shared" si="43"/>
        <v>0</v>
      </c>
      <c r="AD52" s="18">
        <f t="shared" si="43"/>
        <v>0</v>
      </c>
      <c r="AE52" s="29">
        <f t="shared" si="44"/>
        <v>0</v>
      </c>
      <c r="AF52" s="29">
        <f t="shared" si="44"/>
        <v>0</v>
      </c>
      <c r="AG52" s="99" t="str">
        <f t="shared" si="3"/>
        <v>0</v>
      </c>
      <c r="AH52" s="29">
        <f t="shared" si="4"/>
        <v>0</v>
      </c>
      <c r="AI52" s="29">
        <f t="shared" si="5"/>
        <v>0</v>
      </c>
      <c r="AJ52" s="29">
        <f t="shared" si="6"/>
        <v>0</v>
      </c>
      <c r="AK52" s="121" t="str">
        <f t="shared" si="7"/>
        <v>-</v>
      </c>
      <c r="AL52" s="121" t="str">
        <f t="shared" si="8"/>
        <v>-</v>
      </c>
      <c r="AM52" s="121" t="str">
        <f t="shared" si="9"/>
        <v>-</v>
      </c>
    </row>
    <row r="53" spans="1:39" ht="39">
      <c r="A53" s="8" t="s">
        <v>131</v>
      </c>
      <c r="B53" s="8" t="s">
        <v>132</v>
      </c>
      <c r="C53" s="8" t="s">
        <v>133</v>
      </c>
      <c r="D53" s="9">
        <f>'т.2000 выгрузка '!D48</f>
        <v>0</v>
      </c>
      <c r="E53" s="9">
        <f>'т.2000 выгрузка '!E48</f>
        <v>0</v>
      </c>
      <c r="F53" s="9">
        <f>'т.2000 выгрузка '!F48</f>
        <v>0</v>
      </c>
      <c r="G53" s="9">
        <f>'т.2000 выгрузка '!G48</f>
        <v>0</v>
      </c>
      <c r="H53" s="9">
        <f>'т.2000 выгрузка '!H48</f>
        <v>0</v>
      </c>
      <c r="I53" s="9">
        <f>'т.2000 выгрузка '!I48</f>
        <v>0</v>
      </c>
      <c r="J53" s="9">
        <f>'т.2000 выгрузка '!J48</f>
        <v>0</v>
      </c>
      <c r="K53" s="9">
        <f>'т.2000 выгрузка '!K48</f>
        <v>0</v>
      </c>
      <c r="L53" s="9">
        <f>'т.2000 выгрузка '!L48</f>
        <v>0</v>
      </c>
      <c r="M53" s="9">
        <f>'т.2000 выгрузка '!M48</f>
        <v>0</v>
      </c>
      <c r="N53" s="9">
        <f>'т.2000 выгрузка '!N48</f>
        <v>0</v>
      </c>
      <c r="O53" s="9">
        <f>'т.2000 выгрузка '!O48</f>
        <v>0</v>
      </c>
      <c r="P53" s="9">
        <f>'т.2000 выгрузка '!P48</f>
        <v>0</v>
      </c>
      <c r="Q53" s="9">
        <f>'т.2000 выгрузка '!Q48</f>
        <v>0</v>
      </c>
      <c r="R53" s="9">
        <f>'т.2000 выгрузка '!R48</f>
        <v>0</v>
      </c>
      <c r="S53" s="9">
        <f>'т.2000 выгрузка '!S48</f>
        <v>0</v>
      </c>
      <c r="T53" s="9">
        <f>'т.2000 выгрузка '!T48</f>
        <v>0</v>
      </c>
      <c r="U53" s="9">
        <f>'т.2000 выгрузка '!U48</f>
        <v>0</v>
      </c>
      <c r="V53" s="15">
        <f t="shared" si="46"/>
        <v>0</v>
      </c>
      <c r="W53" s="15">
        <f t="shared" si="43"/>
        <v>0</v>
      </c>
      <c r="X53" s="15">
        <f t="shared" si="43"/>
        <v>0</v>
      </c>
      <c r="Y53" s="15">
        <f t="shared" si="43"/>
        <v>0</v>
      </c>
      <c r="Z53" s="15">
        <f t="shared" si="43"/>
        <v>0</v>
      </c>
      <c r="AA53" s="15">
        <f t="shared" si="43"/>
        <v>0</v>
      </c>
      <c r="AB53" s="15">
        <f t="shared" si="43"/>
        <v>0</v>
      </c>
      <c r="AC53" s="15">
        <f t="shared" si="43"/>
        <v>0</v>
      </c>
      <c r="AD53" s="15">
        <f t="shared" si="43"/>
        <v>0</v>
      </c>
      <c r="AE53" s="6">
        <f t="shared" si="44"/>
        <v>0</v>
      </c>
      <c r="AF53" s="6">
        <f t="shared" si="44"/>
        <v>0</v>
      </c>
      <c r="AG53" s="99" t="str">
        <f t="shared" si="3"/>
        <v>0</v>
      </c>
      <c r="AH53" s="6">
        <f t="shared" si="4"/>
        <v>0</v>
      </c>
      <c r="AI53" s="6">
        <f t="shared" si="5"/>
        <v>0</v>
      </c>
      <c r="AJ53" s="6">
        <f t="shared" si="6"/>
        <v>0</v>
      </c>
      <c r="AK53" s="121" t="str">
        <f t="shared" si="7"/>
        <v>-</v>
      </c>
      <c r="AL53" s="121" t="str">
        <f t="shared" si="8"/>
        <v>-</v>
      </c>
      <c r="AM53" s="121" t="str">
        <f t="shared" si="9"/>
        <v>-</v>
      </c>
    </row>
    <row r="54" spans="1:39" ht="51.75">
      <c r="A54" s="8" t="s">
        <v>134</v>
      </c>
      <c r="B54" s="8" t="s">
        <v>135</v>
      </c>
      <c r="C54" s="8" t="s">
        <v>136</v>
      </c>
      <c r="D54" s="9">
        <f>'т.2000 выгрузка '!D49</f>
        <v>0</v>
      </c>
      <c r="E54" s="9">
        <f>'т.2000 выгрузка '!E49</f>
        <v>0</v>
      </c>
      <c r="F54" s="9">
        <f>'т.2000 выгрузка '!F49</f>
        <v>0</v>
      </c>
      <c r="G54" s="9">
        <f>'т.2000 выгрузка '!G49</f>
        <v>0</v>
      </c>
      <c r="H54" s="9">
        <f>'т.2000 выгрузка '!H49</f>
        <v>0</v>
      </c>
      <c r="I54" s="9">
        <f>'т.2000 выгрузка '!I49</f>
        <v>0</v>
      </c>
      <c r="J54" s="9">
        <f>'т.2000 выгрузка '!J49</f>
        <v>0</v>
      </c>
      <c r="K54" s="9">
        <f>'т.2000 выгрузка '!K49</f>
        <v>0</v>
      </c>
      <c r="L54" s="9">
        <f>'т.2000 выгрузка '!L49</f>
        <v>0</v>
      </c>
      <c r="M54" s="9">
        <f>'т.2000 выгрузка '!M49</f>
        <v>0</v>
      </c>
      <c r="N54" s="9">
        <f>'т.2000 выгрузка '!N49</f>
        <v>0</v>
      </c>
      <c r="O54" s="9">
        <f>'т.2000 выгрузка '!O49</f>
        <v>0</v>
      </c>
      <c r="P54" s="9">
        <f>'т.2000 выгрузка '!P49</f>
        <v>0</v>
      </c>
      <c r="Q54" s="9">
        <f>'т.2000 выгрузка '!Q49</f>
        <v>0</v>
      </c>
      <c r="R54" s="9">
        <f>'т.2000 выгрузка '!R49</f>
        <v>0</v>
      </c>
      <c r="S54" s="9">
        <f>'т.2000 выгрузка '!S49</f>
        <v>0</v>
      </c>
      <c r="T54" s="9">
        <f>'т.2000 выгрузка '!T49</f>
        <v>0</v>
      </c>
      <c r="U54" s="9">
        <f>'т.2000 выгрузка '!U49</f>
        <v>0</v>
      </c>
      <c r="V54" s="15">
        <f t="shared" si="46"/>
        <v>0</v>
      </c>
      <c r="W54" s="15">
        <f t="shared" si="43"/>
        <v>0</v>
      </c>
      <c r="X54" s="15">
        <f t="shared" si="43"/>
        <v>0</v>
      </c>
      <c r="Y54" s="15">
        <f t="shared" si="43"/>
        <v>0</v>
      </c>
      <c r="Z54" s="15">
        <f t="shared" si="43"/>
        <v>0</v>
      </c>
      <c r="AA54" s="15">
        <f t="shared" si="43"/>
        <v>0</v>
      </c>
      <c r="AB54" s="15">
        <f t="shared" si="43"/>
        <v>0</v>
      </c>
      <c r="AC54" s="15">
        <f t="shared" si="43"/>
        <v>0</v>
      </c>
      <c r="AD54" s="15">
        <f t="shared" si="43"/>
        <v>0</v>
      </c>
      <c r="AE54" s="6">
        <f t="shared" si="44"/>
        <v>0</v>
      </c>
      <c r="AF54" s="6">
        <f t="shared" si="44"/>
        <v>0</v>
      </c>
      <c r="AG54" s="99" t="str">
        <f t="shared" si="3"/>
        <v>0</v>
      </c>
      <c r="AH54" s="6">
        <f t="shared" si="4"/>
        <v>0</v>
      </c>
      <c r="AI54" s="6">
        <f t="shared" si="5"/>
        <v>0</v>
      </c>
      <c r="AJ54" s="6">
        <f t="shared" si="6"/>
        <v>0</v>
      </c>
      <c r="AK54" s="121" t="str">
        <f t="shared" si="7"/>
        <v>-</v>
      </c>
      <c r="AL54" s="121" t="str">
        <f t="shared" si="8"/>
        <v>-</v>
      </c>
      <c r="AM54" s="121" t="str">
        <f t="shared" si="9"/>
        <v>-</v>
      </c>
    </row>
    <row r="55" spans="1:39" ht="15">
      <c r="A55" s="8" t="s">
        <v>137</v>
      </c>
      <c r="B55" s="8" t="s">
        <v>138</v>
      </c>
      <c r="C55" s="8" t="s">
        <v>139</v>
      </c>
      <c r="D55" s="9">
        <f>'т.2000 выгрузка '!D50</f>
        <v>0</v>
      </c>
      <c r="E55" s="9">
        <f>'т.2000 выгрузка '!E50</f>
        <v>0</v>
      </c>
      <c r="F55" s="9">
        <f>'т.2000 выгрузка '!F50</f>
        <v>0</v>
      </c>
      <c r="G55" s="9">
        <f>'т.2000 выгрузка '!G50</f>
        <v>0</v>
      </c>
      <c r="H55" s="9">
        <f>'т.2000 выгрузка '!H50</f>
        <v>0</v>
      </c>
      <c r="I55" s="9">
        <f>'т.2000 выгрузка '!I50</f>
        <v>0</v>
      </c>
      <c r="J55" s="9">
        <f>'т.2000 выгрузка '!J50</f>
        <v>0</v>
      </c>
      <c r="K55" s="9">
        <f>'т.2000 выгрузка '!K50</f>
        <v>0</v>
      </c>
      <c r="L55" s="9">
        <f>'т.2000 выгрузка '!L50</f>
        <v>0</v>
      </c>
      <c r="M55" s="9">
        <f>'т.2000 выгрузка '!M50</f>
        <v>0</v>
      </c>
      <c r="N55" s="9">
        <f>'т.2000 выгрузка '!N50</f>
        <v>0</v>
      </c>
      <c r="O55" s="9">
        <f>'т.2000 выгрузка '!O50</f>
        <v>0</v>
      </c>
      <c r="P55" s="9">
        <f>'т.2000 выгрузка '!P50</f>
        <v>0</v>
      </c>
      <c r="Q55" s="9">
        <f>'т.2000 выгрузка '!Q50</f>
        <v>0</v>
      </c>
      <c r="R55" s="9">
        <f>'т.2000 выгрузка '!R50</f>
        <v>0</v>
      </c>
      <c r="S55" s="9">
        <f>'т.2000 выгрузка '!S50</f>
        <v>0</v>
      </c>
      <c r="T55" s="9">
        <f>'т.2000 выгрузка '!T50</f>
        <v>0</v>
      </c>
      <c r="U55" s="9">
        <f>'т.2000 выгрузка '!U50</f>
        <v>0</v>
      </c>
      <c r="V55" s="15">
        <f t="shared" si="46"/>
        <v>0</v>
      </c>
      <c r="W55" s="15">
        <f t="shared" si="43"/>
        <v>0</v>
      </c>
      <c r="X55" s="15">
        <f t="shared" si="43"/>
        <v>0</v>
      </c>
      <c r="Y55" s="15">
        <f t="shared" si="43"/>
        <v>0</v>
      </c>
      <c r="Z55" s="15">
        <f t="shared" si="43"/>
        <v>0</v>
      </c>
      <c r="AA55" s="15">
        <f t="shared" si="43"/>
        <v>0</v>
      </c>
      <c r="AB55" s="15">
        <f t="shared" si="43"/>
        <v>0</v>
      </c>
      <c r="AC55" s="15">
        <f t="shared" si="43"/>
        <v>0</v>
      </c>
      <c r="AD55" s="15">
        <f t="shared" si="43"/>
        <v>0</v>
      </c>
      <c r="AE55" s="6">
        <f t="shared" si="44"/>
        <v>0</v>
      </c>
      <c r="AF55" s="6">
        <f t="shared" si="44"/>
        <v>0</v>
      </c>
      <c r="AG55" s="99" t="str">
        <f t="shared" si="3"/>
        <v>0</v>
      </c>
      <c r="AH55" s="6">
        <f t="shared" si="4"/>
        <v>0</v>
      </c>
      <c r="AI55" s="6">
        <f t="shared" si="5"/>
        <v>0</v>
      </c>
      <c r="AJ55" s="6">
        <f t="shared" si="6"/>
        <v>0</v>
      </c>
      <c r="AK55" s="121" t="str">
        <f t="shared" si="7"/>
        <v>-</v>
      </c>
      <c r="AL55" s="121" t="str">
        <f t="shared" si="8"/>
        <v>-</v>
      </c>
      <c r="AM55" s="121" t="str">
        <f t="shared" si="9"/>
        <v>-</v>
      </c>
    </row>
    <row r="56" spans="1:39" ht="15">
      <c r="A56" s="8" t="s">
        <v>140</v>
      </c>
      <c r="B56" s="8" t="s">
        <v>141</v>
      </c>
      <c r="C56" s="8" t="s">
        <v>142</v>
      </c>
      <c r="D56" s="9">
        <f>'т.2000 выгрузка '!D51</f>
        <v>0</v>
      </c>
      <c r="E56" s="9">
        <f>'т.2000 выгрузка '!E51</f>
        <v>0</v>
      </c>
      <c r="F56" s="9">
        <f>'т.2000 выгрузка '!F51</f>
        <v>0</v>
      </c>
      <c r="G56" s="9">
        <f>'т.2000 выгрузка '!G51</f>
        <v>0</v>
      </c>
      <c r="H56" s="9">
        <f>'т.2000 выгрузка '!H51</f>
        <v>0</v>
      </c>
      <c r="I56" s="9">
        <f>'т.2000 выгрузка '!I51</f>
        <v>0</v>
      </c>
      <c r="J56" s="9">
        <f>'т.2000 выгрузка '!J51</f>
        <v>0</v>
      </c>
      <c r="K56" s="9">
        <f>'т.2000 выгрузка '!K51</f>
        <v>0</v>
      </c>
      <c r="L56" s="9">
        <f>'т.2000 выгрузка '!L51</f>
        <v>0</v>
      </c>
      <c r="M56" s="9">
        <f>'т.2000 выгрузка '!M51</f>
        <v>0</v>
      </c>
      <c r="N56" s="9">
        <f>'т.2000 выгрузка '!N51</f>
        <v>0</v>
      </c>
      <c r="O56" s="9">
        <f>'т.2000 выгрузка '!O51</f>
        <v>0</v>
      </c>
      <c r="P56" s="9">
        <f>'т.2000 выгрузка '!P51</f>
        <v>0</v>
      </c>
      <c r="Q56" s="9">
        <f>'т.2000 выгрузка '!Q51</f>
        <v>0</v>
      </c>
      <c r="R56" s="9">
        <f>'т.2000 выгрузка '!R51</f>
        <v>0</v>
      </c>
      <c r="S56" s="9">
        <f>'т.2000 выгрузка '!S51</f>
        <v>0</v>
      </c>
      <c r="T56" s="9">
        <f>'т.2000 выгрузка '!T51</f>
        <v>0</v>
      </c>
      <c r="U56" s="9">
        <f>'т.2000 выгрузка '!U51</f>
        <v>0</v>
      </c>
      <c r="V56" s="15">
        <f t="shared" si="46"/>
        <v>0</v>
      </c>
      <c r="W56" s="15">
        <f t="shared" si="43"/>
        <v>0</v>
      </c>
      <c r="X56" s="15">
        <f t="shared" si="43"/>
        <v>0</v>
      </c>
      <c r="Y56" s="15">
        <f t="shared" si="43"/>
        <v>0</v>
      </c>
      <c r="Z56" s="15">
        <f t="shared" si="43"/>
        <v>0</v>
      </c>
      <c r="AA56" s="15">
        <f t="shared" si="43"/>
        <v>0</v>
      </c>
      <c r="AB56" s="15">
        <f t="shared" si="43"/>
        <v>0</v>
      </c>
      <c r="AC56" s="15">
        <f t="shared" si="43"/>
        <v>0</v>
      </c>
      <c r="AD56" s="15">
        <f t="shared" si="43"/>
        <v>0</v>
      </c>
      <c r="AE56" s="6">
        <f t="shared" si="44"/>
        <v>0</v>
      </c>
      <c r="AF56" s="6">
        <f t="shared" si="44"/>
        <v>0</v>
      </c>
      <c r="AG56" s="99" t="str">
        <f t="shared" si="3"/>
        <v>0</v>
      </c>
      <c r="AH56" s="6">
        <f t="shared" si="4"/>
        <v>0</v>
      </c>
      <c r="AI56" s="6">
        <f t="shared" si="5"/>
        <v>0</v>
      </c>
      <c r="AJ56" s="6">
        <f t="shared" si="6"/>
        <v>0</v>
      </c>
      <c r="AK56" s="121" t="str">
        <f t="shared" si="7"/>
        <v>-</v>
      </c>
      <c r="AL56" s="121" t="str">
        <f t="shared" si="8"/>
        <v>-</v>
      </c>
      <c r="AM56" s="121" t="str">
        <f t="shared" si="9"/>
        <v>-</v>
      </c>
    </row>
    <row r="57" spans="1:39" ht="15">
      <c r="A57" s="8" t="s">
        <v>143</v>
      </c>
      <c r="B57" s="8" t="s">
        <v>144</v>
      </c>
      <c r="C57" s="8" t="s">
        <v>145</v>
      </c>
      <c r="D57" s="9">
        <f>'т.2000 выгрузка '!D52</f>
        <v>0</v>
      </c>
      <c r="E57" s="9">
        <f>'т.2000 выгрузка '!E52</f>
        <v>0</v>
      </c>
      <c r="F57" s="9">
        <f>'т.2000 выгрузка '!F52</f>
        <v>0</v>
      </c>
      <c r="G57" s="9">
        <f>'т.2000 выгрузка '!G52</f>
        <v>0</v>
      </c>
      <c r="H57" s="9">
        <f>'т.2000 выгрузка '!H52</f>
        <v>0</v>
      </c>
      <c r="I57" s="9">
        <f>'т.2000 выгрузка '!I52</f>
        <v>0</v>
      </c>
      <c r="J57" s="9">
        <f>'т.2000 выгрузка '!J52</f>
        <v>0</v>
      </c>
      <c r="K57" s="9">
        <f>'т.2000 выгрузка '!K52</f>
        <v>0</v>
      </c>
      <c r="L57" s="9">
        <f>'т.2000 выгрузка '!L52</f>
        <v>0</v>
      </c>
      <c r="M57" s="9">
        <f>'т.2000 выгрузка '!M52</f>
        <v>0</v>
      </c>
      <c r="N57" s="9">
        <f>'т.2000 выгрузка '!N52</f>
        <v>0</v>
      </c>
      <c r="O57" s="9">
        <f>'т.2000 выгрузка '!O52</f>
        <v>0</v>
      </c>
      <c r="P57" s="9">
        <f>'т.2000 выгрузка '!P52</f>
        <v>0</v>
      </c>
      <c r="Q57" s="9">
        <f>'т.2000 выгрузка '!Q52</f>
        <v>0</v>
      </c>
      <c r="R57" s="9">
        <f>'т.2000 выгрузка '!R52</f>
        <v>0</v>
      </c>
      <c r="S57" s="9">
        <f>'т.2000 выгрузка '!S52</f>
        <v>0</v>
      </c>
      <c r="T57" s="9">
        <f>'т.2000 выгрузка '!T52</f>
        <v>0</v>
      </c>
      <c r="U57" s="9">
        <f>'т.2000 выгрузка '!U52</f>
        <v>0</v>
      </c>
      <c r="V57" s="15">
        <f t="shared" si="46"/>
        <v>0</v>
      </c>
      <c r="W57" s="15">
        <f t="shared" si="43"/>
        <v>0</v>
      </c>
      <c r="X57" s="15">
        <f t="shared" si="43"/>
        <v>0</v>
      </c>
      <c r="Y57" s="15">
        <f t="shared" si="43"/>
        <v>0</v>
      </c>
      <c r="Z57" s="15">
        <f t="shared" si="43"/>
        <v>0</v>
      </c>
      <c r="AA57" s="15">
        <f t="shared" si="43"/>
        <v>0</v>
      </c>
      <c r="AB57" s="15">
        <f t="shared" si="43"/>
        <v>0</v>
      </c>
      <c r="AC57" s="15">
        <f t="shared" si="43"/>
        <v>0</v>
      </c>
      <c r="AD57" s="15">
        <f t="shared" si="43"/>
        <v>0</v>
      </c>
      <c r="AE57" s="6">
        <f t="shared" si="44"/>
        <v>0</v>
      </c>
      <c r="AF57" s="6">
        <f t="shared" si="44"/>
        <v>0</v>
      </c>
      <c r="AG57" s="99" t="str">
        <f t="shared" si="3"/>
        <v>0</v>
      </c>
      <c r="AH57" s="6">
        <f t="shared" si="4"/>
        <v>0</v>
      </c>
      <c r="AI57" s="6">
        <f t="shared" si="5"/>
        <v>0</v>
      </c>
      <c r="AJ57" s="6">
        <f t="shared" si="6"/>
        <v>0</v>
      </c>
      <c r="AK57" s="121" t="str">
        <f t="shared" si="7"/>
        <v>-</v>
      </c>
      <c r="AL57" s="121" t="str">
        <f t="shared" si="8"/>
        <v>-</v>
      </c>
      <c r="AM57" s="121" t="str">
        <f t="shared" si="9"/>
        <v>-</v>
      </c>
    </row>
    <row r="58" spans="1:39" ht="15">
      <c r="A58" s="8" t="s">
        <v>146</v>
      </c>
      <c r="B58" s="8" t="s">
        <v>147</v>
      </c>
      <c r="C58" s="8" t="s">
        <v>148</v>
      </c>
      <c r="D58" s="9">
        <f>'т.2000 выгрузка '!D53</f>
        <v>0</v>
      </c>
      <c r="E58" s="9">
        <f>'т.2000 выгрузка '!E53</f>
        <v>0</v>
      </c>
      <c r="F58" s="9">
        <f>'т.2000 выгрузка '!F53</f>
        <v>0</v>
      </c>
      <c r="G58" s="9">
        <f>'т.2000 выгрузка '!G53</f>
        <v>0</v>
      </c>
      <c r="H58" s="9">
        <f>'т.2000 выгрузка '!H53</f>
        <v>0</v>
      </c>
      <c r="I58" s="9">
        <f>'т.2000 выгрузка '!I53</f>
        <v>0</v>
      </c>
      <c r="J58" s="9">
        <f>'т.2000 выгрузка '!J53</f>
        <v>0</v>
      </c>
      <c r="K58" s="9">
        <f>'т.2000 выгрузка '!K53</f>
        <v>0</v>
      </c>
      <c r="L58" s="9">
        <f>'т.2000 выгрузка '!L53</f>
        <v>0</v>
      </c>
      <c r="M58" s="9">
        <f>'т.2000 выгрузка '!M53</f>
        <v>0</v>
      </c>
      <c r="N58" s="9">
        <f>'т.2000 выгрузка '!N53</f>
        <v>0</v>
      </c>
      <c r="O58" s="9">
        <f>'т.2000 выгрузка '!O53</f>
        <v>0</v>
      </c>
      <c r="P58" s="9">
        <f>'т.2000 выгрузка '!P53</f>
        <v>0</v>
      </c>
      <c r="Q58" s="9">
        <f>'т.2000 выгрузка '!Q53</f>
        <v>0</v>
      </c>
      <c r="R58" s="9">
        <f>'т.2000 выгрузка '!R53</f>
        <v>0</v>
      </c>
      <c r="S58" s="9">
        <f>'т.2000 выгрузка '!S53</f>
        <v>0</v>
      </c>
      <c r="T58" s="9">
        <f>'т.2000 выгрузка '!T53</f>
        <v>0</v>
      </c>
      <c r="U58" s="9">
        <f>'т.2000 выгрузка '!U53</f>
        <v>0</v>
      </c>
      <c r="V58" s="15">
        <f t="shared" si="46"/>
        <v>0</v>
      </c>
      <c r="W58" s="15">
        <f t="shared" si="46"/>
        <v>0</v>
      </c>
      <c r="X58" s="15">
        <f t="shared" si="46"/>
        <v>0</v>
      </c>
      <c r="Y58" s="15">
        <f t="shared" si="46"/>
        <v>0</v>
      </c>
      <c r="Z58" s="15">
        <f t="shared" si="46"/>
        <v>0</v>
      </c>
      <c r="AA58" s="15">
        <f t="shared" si="46"/>
        <v>0</v>
      </c>
      <c r="AB58" s="15">
        <f t="shared" si="46"/>
        <v>0</v>
      </c>
      <c r="AC58" s="15">
        <f t="shared" si="46"/>
        <v>0</v>
      </c>
      <c r="AD58" s="15">
        <f t="shared" si="46"/>
        <v>0</v>
      </c>
      <c r="AE58" s="6">
        <f t="shared" si="44"/>
        <v>0</v>
      </c>
      <c r="AF58" s="6">
        <f t="shared" si="44"/>
        <v>0</v>
      </c>
      <c r="AG58" s="99" t="str">
        <f t="shared" si="3"/>
        <v>0</v>
      </c>
      <c r="AH58" s="6">
        <f t="shared" si="4"/>
        <v>0</v>
      </c>
      <c r="AI58" s="6">
        <f t="shared" si="5"/>
        <v>0</v>
      </c>
      <c r="AJ58" s="6">
        <f t="shared" si="6"/>
        <v>0</v>
      </c>
      <c r="AK58" s="121" t="str">
        <f t="shared" si="7"/>
        <v>-</v>
      </c>
      <c r="AL58" s="121" t="str">
        <f t="shared" si="8"/>
        <v>-</v>
      </c>
      <c r="AM58" s="121" t="str">
        <f t="shared" si="9"/>
        <v>-</v>
      </c>
    </row>
    <row r="59" spans="1:39" ht="15">
      <c r="A59" s="8" t="s">
        <v>149</v>
      </c>
      <c r="B59" s="8" t="s">
        <v>150</v>
      </c>
      <c r="C59" s="8" t="s">
        <v>151</v>
      </c>
      <c r="D59" s="9">
        <f>'т.2000 выгрузка '!D54</f>
        <v>0</v>
      </c>
      <c r="E59" s="9">
        <f>'т.2000 выгрузка '!E54</f>
        <v>0</v>
      </c>
      <c r="F59" s="9">
        <f>'т.2000 выгрузка '!F54</f>
        <v>0</v>
      </c>
      <c r="G59" s="9">
        <f>'т.2000 выгрузка '!G54</f>
        <v>0</v>
      </c>
      <c r="H59" s="9">
        <f>'т.2000 выгрузка '!H54</f>
        <v>0</v>
      </c>
      <c r="I59" s="9">
        <f>'т.2000 выгрузка '!I54</f>
        <v>0</v>
      </c>
      <c r="J59" s="9">
        <f>'т.2000 выгрузка '!J54</f>
        <v>0</v>
      </c>
      <c r="K59" s="9">
        <f>'т.2000 выгрузка '!K54</f>
        <v>0</v>
      </c>
      <c r="L59" s="9">
        <f>'т.2000 выгрузка '!L54</f>
        <v>0</v>
      </c>
      <c r="M59" s="9">
        <f>'т.2000 выгрузка '!M54</f>
        <v>0</v>
      </c>
      <c r="N59" s="9">
        <f>'т.2000 выгрузка '!N54</f>
        <v>0</v>
      </c>
      <c r="O59" s="9">
        <f>'т.2000 выгрузка '!O54</f>
        <v>0</v>
      </c>
      <c r="P59" s="9">
        <f>'т.2000 выгрузка '!P54</f>
        <v>0</v>
      </c>
      <c r="Q59" s="9">
        <f>'т.2000 выгрузка '!Q54</f>
        <v>0</v>
      </c>
      <c r="R59" s="9">
        <f>'т.2000 выгрузка '!R54</f>
        <v>0</v>
      </c>
      <c r="S59" s="9">
        <f>'т.2000 выгрузка '!S54</f>
        <v>0</v>
      </c>
      <c r="T59" s="9">
        <f>'т.2000 выгрузка '!T54</f>
        <v>0</v>
      </c>
      <c r="U59" s="9">
        <f>'т.2000 выгрузка '!U54</f>
        <v>0</v>
      </c>
      <c r="V59" s="15">
        <f t="shared" si="46"/>
        <v>0</v>
      </c>
      <c r="W59" s="15">
        <f t="shared" si="46"/>
        <v>0</v>
      </c>
      <c r="X59" s="15">
        <f t="shared" si="46"/>
        <v>0</v>
      </c>
      <c r="Y59" s="15">
        <f t="shared" si="46"/>
        <v>0</v>
      </c>
      <c r="Z59" s="15">
        <f t="shared" si="46"/>
        <v>0</v>
      </c>
      <c r="AA59" s="15">
        <f t="shared" si="46"/>
        <v>0</v>
      </c>
      <c r="AB59" s="15">
        <f t="shared" si="46"/>
        <v>0</v>
      </c>
      <c r="AC59" s="15">
        <f t="shared" si="46"/>
        <v>0</v>
      </c>
      <c r="AD59" s="15">
        <f t="shared" si="46"/>
        <v>0</v>
      </c>
      <c r="AE59" s="6">
        <f t="shared" si="44"/>
        <v>0</v>
      </c>
      <c r="AF59" s="6">
        <f t="shared" si="44"/>
        <v>0</v>
      </c>
      <c r="AG59" s="99" t="str">
        <f t="shared" si="3"/>
        <v>0</v>
      </c>
      <c r="AH59" s="6">
        <f t="shared" si="4"/>
        <v>0</v>
      </c>
      <c r="AI59" s="6">
        <f t="shared" si="5"/>
        <v>0</v>
      </c>
      <c r="AJ59" s="6">
        <f t="shared" si="6"/>
        <v>0</v>
      </c>
      <c r="AK59" s="121" t="str">
        <f t="shared" si="7"/>
        <v>-</v>
      </c>
      <c r="AL59" s="121" t="str">
        <f t="shared" si="8"/>
        <v>-</v>
      </c>
      <c r="AM59" s="121" t="str">
        <f t="shared" si="9"/>
        <v>-</v>
      </c>
    </row>
    <row r="60" spans="1:39" ht="39">
      <c r="A60" s="8" t="s">
        <v>152</v>
      </c>
      <c r="B60" s="8" t="s">
        <v>153</v>
      </c>
      <c r="C60" s="8" t="s">
        <v>154</v>
      </c>
      <c r="D60" s="9">
        <f>'т.2000 выгрузка '!D55</f>
        <v>0</v>
      </c>
      <c r="E60" s="9">
        <f>'т.2000 выгрузка '!E55</f>
        <v>0</v>
      </c>
      <c r="F60" s="9">
        <f>'т.2000 выгрузка '!F55</f>
        <v>0</v>
      </c>
      <c r="G60" s="9">
        <f>'т.2000 выгрузка '!G55</f>
        <v>0</v>
      </c>
      <c r="H60" s="9">
        <f>'т.2000 выгрузка '!H55</f>
        <v>0</v>
      </c>
      <c r="I60" s="9">
        <f>'т.2000 выгрузка '!I55</f>
        <v>0</v>
      </c>
      <c r="J60" s="9">
        <f>'т.2000 выгрузка '!J55</f>
        <v>0</v>
      </c>
      <c r="K60" s="9">
        <f>'т.2000 выгрузка '!K55</f>
        <v>0</v>
      </c>
      <c r="L60" s="9">
        <f>'т.2000 выгрузка '!L55</f>
        <v>0</v>
      </c>
      <c r="M60" s="9">
        <f>'т.2000 выгрузка '!M55</f>
        <v>0</v>
      </c>
      <c r="N60" s="9">
        <f>'т.2000 выгрузка '!N55</f>
        <v>0</v>
      </c>
      <c r="O60" s="9">
        <f>'т.2000 выгрузка '!O55</f>
        <v>0</v>
      </c>
      <c r="P60" s="9">
        <f>'т.2000 выгрузка '!P55</f>
        <v>0</v>
      </c>
      <c r="Q60" s="9">
        <f>'т.2000 выгрузка '!Q55</f>
        <v>0</v>
      </c>
      <c r="R60" s="9">
        <f>'т.2000 выгрузка '!R55</f>
        <v>0</v>
      </c>
      <c r="S60" s="9">
        <f>'т.2000 выгрузка '!S55</f>
        <v>0</v>
      </c>
      <c r="T60" s="9">
        <f>'т.2000 выгрузка '!T55</f>
        <v>0</v>
      </c>
      <c r="U60" s="9">
        <f>'т.2000 выгрузка '!U55</f>
        <v>0</v>
      </c>
      <c r="V60" s="15">
        <f>D60-M60</f>
        <v>0</v>
      </c>
      <c r="W60" s="15">
        <f t="shared" si="46"/>
        <v>0</v>
      </c>
      <c r="X60" s="15">
        <f t="shared" si="46"/>
        <v>0</v>
      </c>
      <c r="Y60" s="15">
        <f t="shared" si="46"/>
        <v>0</v>
      </c>
      <c r="Z60" s="15">
        <f t="shared" si="46"/>
        <v>0</v>
      </c>
      <c r="AA60" s="15">
        <f t="shared" si="46"/>
        <v>0</v>
      </c>
      <c r="AB60" s="15">
        <f t="shared" si="46"/>
        <v>0</v>
      </c>
      <c r="AC60" s="15">
        <f t="shared" si="46"/>
        <v>0</v>
      </c>
      <c r="AD60" s="15">
        <f t="shared" si="46"/>
        <v>0</v>
      </c>
      <c r="AE60" s="6">
        <f t="shared" si="44"/>
        <v>0</v>
      </c>
      <c r="AF60" s="6">
        <f t="shared" si="44"/>
        <v>0</v>
      </c>
      <c r="AG60" s="99" t="str">
        <f t="shared" si="3"/>
        <v>0</v>
      </c>
      <c r="AH60" s="6">
        <f t="shared" si="4"/>
        <v>0</v>
      </c>
      <c r="AI60" s="6">
        <f t="shared" si="5"/>
        <v>0</v>
      </c>
      <c r="AJ60" s="6">
        <f t="shared" si="6"/>
        <v>0</v>
      </c>
      <c r="AK60" s="121" t="str">
        <f t="shared" si="7"/>
        <v>-</v>
      </c>
      <c r="AL60" s="121" t="str">
        <f t="shared" si="8"/>
        <v>-</v>
      </c>
      <c r="AM60" s="121" t="str">
        <f t="shared" si="9"/>
        <v>-</v>
      </c>
    </row>
    <row r="61" spans="1:39" ht="39">
      <c r="A61" s="8" t="s">
        <v>155</v>
      </c>
      <c r="B61" s="8" t="s">
        <v>156</v>
      </c>
      <c r="C61" s="8" t="s">
        <v>157</v>
      </c>
      <c r="D61" s="9">
        <f>'т.2000 выгрузка '!D56</f>
        <v>0</v>
      </c>
      <c r="E61" s="9">
        <f>'т.2000 выгрузка '!E56</f>
        <v>0</v>
      </c>
      <c r="F61" s="9">
        <f>'т.2000 выгрузка '!F56</f>
        <v>0</v>
      </c>
      <c r="G61" s="9">
        <f>'т.2000 выгрузка '!G56</f>
        <v>0</v>
      </c>
      <c r="H61" s="9">
        <f>'т.2000 выгрузка '!H56</f>
        <v>0</v>
      </c>
      <c r="I61" s="9">
        <f>'т.2000 выгрузка '!I56</f>
        <v>0</v>
      </c>
      <c r="J61" s="9">
        <f>'т.2000 выгрузка '!J56</f>
        <v>0</v>
      </c>
      <c r="K61" s="9">
        <f>'т.2000 выгрузка '!K56</f>
        <v>0</v>
      </c>
      <c r="L61" s="9">
        <f>'т.2000 выгрузка '!L56</f>
        <v>0</v>
      </c>
      <c r="M61" s="9">
        <f>'т.2000 выгрузка '!M56</f>
        <v>0</v>
      </c>
      <c r="N61" s="9">
        <f>'т.2000 выгрузка '!N56</f>
        <v>0</v>
      </c>
      <c r="O61" s="9">
        <f>'т.2000 выгрузка '!O56</f>
        <v>0</v>
      </c>
      <c r="P61" s="9">
        <f>'т.2000 выгрузка '!P56</f>
        <v>0</v>
      </c>
      <c r="Q61" s="9">
        <f>'т.2000 выгрузка '!Q56</f>
        <v>0</v>
      </c>
      <c r="R61" s="9">
        <f>'т.2000 выгрузка '!R56</f>
        <v>0</v>
      </c>
      <c r="S61" s="9">
        <f>'т.2000 выгрузка '!S56</f>
        <v>0</v>
      </c>
      <c r="T61" s="9">
        <f>'т.2000 выгрузка '!T56</f>
        <v>0</v>
      </c>
      <c r="U61" s="9">
        <f>'т.2000 выгрузка '!U56</f>
        <v>0</v>
      </c>
      <c r="V61" s="15">
        <f t="shared" ref="V61:AD76" si="48">D61-M61</f>
        <v>0</v>
      </c>
      <c r="W61" s="15">
        <f t="shared" si="46"/>
        <v>0</v>
      </c>
      <c r="X61" s="15">
        <f t="shared" si="46"/>
        <v>0</v>
      </c>
      <c r="Y61" s="15">
        <f t="shared" si="46"/>
        <v>0</v>
      </c>
      <c r="Z61" s="15">
        <f t="shared" si="46"/>
        <v>0</v>
      </c>
      <c r="AA61" s="15">
        <f t="shared" si="46"/>
        <v>0</v>
      </c>
      <c r="AB61" s="15">
        <f t="shared" si="46"/>
        <v>0</v>
      </c>
      <c r="AC61" s="15">
        <f t="shared" si="46"/>
        <v>0</v>
      </c>
      <c r="AD61" s="15">
        <f t="shared" si="46"/>
        <v>0</v>
      </c>
      <c r="AE61" s="6">
        <f>V61-W61</f>
        <v>0</v>
      </c>
      <c r="AF61" s="6">
        <f>W61-X61</f>
        <v>0</v>
      </c>
      <c r="AG61" s="99" t="str">
        <f t="shared" si="3"/>
        <v>0</v>
      </c>
      <c r="AH61" s="6">
        <f t="shared" si="4"/>
        <v>0</v>
      </c>
      <c r="AI61" s="6">
        <f t="shared" si="5"/>
        <v>0</v>
      </c>
      <c r="AJ61" s="6">
        <f t="shared" si="6"/>
        <v>0</v>
      </c>
      <c r="AK61" s="121" t="str">
        <f t="shared" si="7"/>
        <v>-</v>
      </c>
      <c r="AL61" s="121" t="str">
        <f t="shared" si="8"/>
        <v>-</v>
      </c>
      <c r="AM61" s="121" t="str">
        <f t="shared" si="9"/>
        <v>-</v>
      </c>
    </row>
    <row r="62" spans="1:39" ht="15">
      <c r="A62" s="19" t="s">
        <v>788</v>
      </c>
      <c r="B62" s="20"/>
      <c r="C62" s="20"/>
      <c r="D62" s="21">
        <f>D57-D58-D59-D60-D61</f>
        <v>0</v>
      </c>
      <c r="E62" s="21">
        <f t="shared" ref="E62:U62" si="49">E57-E58-E59-E60-E61</f>
        <v>0</v>
      </c>
      <c r="F62" s="21">
        <f t="shared" si="49"/>
        <v>0</v>
      </c>
      <c r="G62" s="21">
        <f t="shared" si="49"/>
        <v>0</v>
      </c>
      <c r="H62" s="21">
        <f t="shared" si="49"/>
        <v>0</v>
      </c>
      <c r="I62" s="21">
        <f t="shared" si="49"/>
        <v>0</v>
      </c>
      <c r="J62" s="21">
        <f t="shared" si="49"/>
        <v>0</v>
      </c>
      <c r="K62" s="21">
        <f t="shared" si="49"/>
        <v>0</v>
      </c>
      <c r="L62" s="21">
        <f t="shared" si="49"/>
        <v>0</v>
      </c>
      <c r="M62" s="21">
        <f t="shared" si="49"/>
        <v>0</v>
      </c>
      <c r="N62" s="21">
        <f t="shared" si="49"/>
        <v>0</v>
      </c>
      <c r="O62" s="21">
        <f t="shared" si="49"/>
        <v>0</v>
      </c>
      <c r="P62" s="21">
        <f t="shared" si="49"/>
        <v>0</v>
      </c>
      <c r="Q62" s="21">
        <f t="shared" si="49"/>
        <v>0</v>
      </c>
      <c r="R62" s="21">
        <f t="shared" si="49"/>
        <v>0</v>
      </c>
      <c r="S62" s="21">
        <f t="shared" si="49"/>
        <v>0</v>
      </c>
      <c r="T62" s="21">
        <f t="shared" si="49"/>
        <v>0</v>
      </c>
      <c r="U62" s="21">
        <f t="shared" si="49"/>
        <v>0</v>
      </c>
      <c r="V62" s="21">
        <f t="shared" si="48"/>
        <v>0</v>
      </c>
      <c r="W62" s="21">
        <f t="shared" si="46"/>
        <v>0</v>
      </c>
      <c r="X62" s="21">
        <f t="shared" si="46"/>
        <v>0</v>
      </c>
      <c r="Y62" s="21">
        <f t="shared" si="46"/>
        <v>0</v>
      </c>
      <c r="Z62" s="21">
        <f t="shared" si="46"/>
        <v>0</v>
      </c>
      <c r="AA62" s="21">
        <f t="shared" si="46"/>
        <v>0</v>
      </c>
      <c r="AB62" s="21">
        <f t="shared" si="46"/>
        <v>0</v>
      </c>
      <c r="AC62" s="21">
        <f t="shared" si="46"/>
        <v>0</v>
      </c>
      <c r="AD62" s="21">
        <f t="shared" si="46"/>
        <v>0</v>
      </c>
      <c r="AE62" s="30">
        <f t="shared" ref="AE62:AF75" si="50">V62-W62</f>
        <v>0</v>
      </c>
      <c r="AF62" s="30">
        <f t="shared" si="50"/>
        <v>0</v>
      </c>
      <c r="AG62" s="99" t="str">
        <f t="shared" si="3"/>
        <v>0</v>
      </c>
      <c r="AH62" s="30">
        <f t="shared" si="4"/>
        <v>0</v>
      </c>
      <c r="AI62" s="30">
        <f t="shared" si="5"/>
        <v>0</v>
      </c>
      <c r="AJ62" s="30">
        <f t="shared" si="6"/>
        <v>0</v>
      </c>
      <c r="AK62" s="121" t="str">
        <f t="shared" si="7"/>
        <v>-</v>
      </c>
      <c r="AL62" s="121" t="str">
        <f t="shared" si="8"/>
        <v>-</v>
      </c>
      <c r="AM62" s="121" t="str">
        <f t="shared" si="9"/>
        <v>-</v>
      </c>
    </row>
    <row r="63" spans="1:39" ht="15">
      <c r="A63" s="8" t="s">
        <v>158</v>
      </c>
      <c r="B63" s="8" t="s">
        <v>159</v>
      </c>
      <c r="C63" s="8" t="s">
        <v>160</v>
      </c>
      <c r="D63" s="9">
        <f>'т.2000 выгрузка '!D57</f>
        <v>0</v>
      </c>
      <c r="E63" s="9">
        <f>'т.2000 выгрузка '!E57</f>
        <v>0</v>
      </c>
      <c r="F63" s="9">
        <f>'т.2000 выгрузка '!F57</f>
        <v>0</v>
      </c>
      <c r="G63" s="9">
        <f>'т.2000 выгрузка '!G57</f>
        <v>0</v>
      </c>
      <c r="H63" s="9">
        <f>'т.2000 выгрузка '!H57</f>
        <v>0</v>
      </c>
      <c r="I63" s="9">
        <f>'т.2000 выгрузка '!I57</f>
        <v>0</v>
      </c>
      <c r="J63" s="9">
        <f>'т.2000 выгрузка '!J57</f>
        <v>0</v>
      </c>
      <c r="K63" s="9">
        <f>'т.2000 выгрузка '!K57</f>
        <v>0</v>
      </c>
      <c r="L63" s="9">
        <f>'т.2000 выгрузка '!L57</f>
        <v>0</v>
      </c>
      <c r="M63" s="9">
        <f>'т.2000 выгрузка '!M57</f>
        <v>0</v>
      </c>
      <c r="N63" s="9">
        <f>'т.2000 выгрузка '!N57</f>
        <v>0</v>
      </c>
      <c r="O63" s="9">
        <f>'т.2000 выгрузка '!O57</f>
        <v>0</v>
      </c>
      <c r="P63" s="9">
        <f>'т.2000 выгрузка '!P57</f>
        <v>0</v>
      </c>
      <c r="Q63" s="9">
        <f>'т.2000 выгрузка '!Q57</f>
        <v>0</v>
      </c>
      <c r="R63" s="9">
        <f>'т.2000 выгрузка '!R57</f>
        <v>0</v>
      </c>
      <c r="S63" s="9">
        <f>'т.2000 выгрузка '!S57</f>
        <v>0</v>
      </c>
      <c r="T63" s="9">
        <f>'т.2000 выгрузка '!T57</f>
        <v>0</v>
      </c>
      <c r="U63" s="9">
        <f>'т.2000 выгрузка '!U57</f>
        <v>0</v>
      </c>
      <c r="V63" s="15">
        <f t="shared" si="48"/>
        <v>0</v>
      </c>
      <c r="W63" s="15">
        <f t="shared" si="46"/>
        <v>0</v>
      </c>
      <c r="X63" s="15">
        <f t="shared" si="46"/>
        <v>0</v>
      </c>
      <c r="Y63" s="15">
        <f t="shared" si="46"/>
        <v>0</v>
      </c>
      <c r="Z63" s="15">
        <f t="shared" si="46"/>
        <v>0</v>
      </c>
      <c r="AA63" s="15">
        <f t="shared" si="46"/>
        <v>0</v>
      </c>
      <c r="AB63" s="15">
        <f t="shared" si="46"/>
        <v>0</v>
      </c>
      <c r="AC63" s="15">
        <f t="shared" si="46"/>
        <v>0</v>
      </c>
      <c r="AD63" s="15">
        <f t="shared" si="46"/>
        <v>0</v>
      </c>
      <c r="AE63" s="6">
        <f t="shared" si="50"/>
        <v>0</v>
      </c>
      <c r="AF63" s="6">
        <f t="shared" si="50"/>
        <v>0</v>
      </c>
      <c r="AG63" s="99" t="str">
        <f t="shared" si="3"/>
        <v>0</v>
      </c>
      <c r="AH63" s="6">
        <f t="shared" si="4"/>
        <v>0</v>
      </c>
      <c r="AI63" s="6">
        <f t="shared" si="5"/>
        <v>0</v>
      </c>
      <c r="AJ63" s="6">
        <f t="shared" si="6"/>
        <v>0</v>
      </c>
      <c r="AK63" s="121" t="str">
        <f t="shared" si="7"/>
        <v>-</v>
      </c>
      <c r="AL63" s="121" t="str">
        <f t="shared" si="8"/>
        <v>-</v>
      </c>
      <c r="AM63" s="121" t="str">
        <f t="shared" si="9"/>
        <v>-</v>
      </c>
    </row>
    <row r="64" spans="1:39" ht="15">
      <c r="A64" s="8" t="s">
        <v>161</v>
      </c>
      <c r="B64" s="8" t="s">
        <v>162</v>
      </c>
      <c r="C64" s="8" t="s">
        <v>163</v>
      </c>
      <c r="D64" s="9">
        <f>'т.2000 выгрузка '!D58</f>
        <v>0</v>
      </c>
      <c r="E64" s="9">
        <f>'т.2000 выгрузка '!E58</f>
        <v>0</v>
      </c>
      <c r="F64" s="9">
        <f>'т.2000 выгрузка '!F58</f>
        <v>0</v>
      </c>
      <c r="G64" s="9">
        <f>'т.2000 выгрузка '!G58</f>
        <v>0</v>
      </c>
      <c r="H64" s="9">
        <f>'т.2000 выгрузка '!H58</f>
        <v>0</v>
      </c>
      <c r="I64" s="9">
        <f>'т.2000 выгрузка '!I58</f>
        <v>0</v>
      </c>
      <c r="J64" s="9">
        <f>'т.2000 выгрузка '!J58</f>
        <v>0</v>
      </c>
      <c r="K64" s="9">
        <f>'т.2000 выгрузка '!K58</f>
        <v>0</v>
      </c>
      <c r="L64" s="9">
        <f>'т.2000 выгрузка '!L58</f>
        <v>0</v>
      </c>
      <c r="M64" s="9">
        <f>'т.2000 выгрузка '!M58</f>
        <v>0</v>
      </c>
      <c r="N64" s="9">
        <f>'т.2000 выгрузка '!N58</f>
        <v>0</v>
      </c>
      <c r="O64" s="9">
        <f>'т.2000 выгрузка '!O58</f>
        <v>0</v>
      </c>
      <c r="P64" s="9">
        <f>'т.2000 выгрузка '!P58</f>
        <v>0</v>
      </c>
      <c r="Q64" s="9">
        <f>'т.2000 выгрузка '!Q58</f>
        <v>0</v>
      </c>
      <c r="R64" s="9">
        <f>'т.2000 выгрузка '!R58</f>
        <v>0</v>
      </c>
      <c r="S64" s="9">
        <f>'т.2000 выгрузка '!S58</f>
        <v>0</v>
      </c>
      <c r="T64" s="9">
        <f>'т.2000 выгрузка '!T58</f>
        <v>0</v>
      </c>
      <c r="U64" s="9">
        <f>'т.2000 выгрузка '!U58</f>
        <v>0</v>
      </c>
      <c r="V64" s="15">
        <f t="shared" si="48"/>
        <v>0</v>
      </c>
      <c r="W64" s="15">
        <f t="shared" si="48"/>
        <v>0</v>
      </c>
      <c r="X64" s="15">
        <f t="shared" si="48"/>
        <v>0</v>
      </c>
      <c r="Y64" s="15">
        <f t="shared" si="48"/>
        <v>0</v>
      </c>
      <c r="Z64" s="15">
        <f t="shared" si="48"/>
        <v>0</v>
      </c>
      <c r="AA64" s="15">
        <f t="shared" si="48"/>
        <v>0</v>
      </c>
      <c r="AB64" s="15">
        <f t="shared" si="48"/>
        <v>0</v>
      </c>
      <c r="AC64" s="15">
        <f t="shared" si="48"/>
        <v>0</v>
      </c>
      <c r="AD64" s="15">
        <f t="shared" si="48"/>
        <v>0</v>
      </c>
      <c r="AE64" s="6">
        <f t="shared" si="50"/>
        <v>0</v>
      </c>
      <c r="AF64" s="6">
        <f t="shared" si="50"/>
        <v>0</v>
      </c>
      <c r="AG64" s="99" t="str">
        <f t="shared" si="3"/>
        <v>0</v>
      </c>
      <c r="AH64" s="6">
        <f t="shared" si="4"/>
        <v>0</v>
      </c>
      <c r="AI64" s="6">
        <f t="shared" si="5"/>
        <v>0</v>
      </c>
      <c r="AJ64" s="6">
        <f t="shared" si="6"/>
        <v>0</v>
      </c>
      <c r="AK64" s="121" t="str">
        <f t="shared" si="7"/>
        <v>-</v>
      </c>
      <c r="AL64" s="121" t="str">
        <f t="shared" si="8"/>
        <v>-</v>
      </c>
      <c r="AM64" s="121" t="str">
        <f t="shared" si="9"/>
        <v>-</v>
      </c>
    </row>
    <row r="65" spans="1:39" ht="15">
      <c r="A65" s="8" t="s">
        <v>164</v>
      </c>
      <c r="B65" s="8" t="s">
        <v>165</v>
      </c>
      <c r="C65" s="8" t="s">
        <v>166</v>
      </c>
      <c r="D65" s="9">
        <f>'т.2000 выгрузка '!D59</f>
        <v>0</v>
      </c>
      <c r="E65" s="9">
        <f>'т.2000 выгрузка '!E59</f>
        <v>0</v>
      </c>
      <c r="F65" s="9">
        <f>'т.2000 выгрузка '!F59</f>
        <v>0</v>
      </c>
      <c r="G65" s="9">
        <f>'т.2000 выгрузка '!G59</f>
        <v>0</v>
      </c>
      <c r="H65" s="9">
        <f>'т.2000 выгрузка '!H59</f>
        <v>0</v>
      </c>
      <c r="I65" s="9">
        <f>'т.2000 выгрузка '!I59</f>
        <v>0</v>
      </c>
      <c r="J65" s="9">
        <f>'т.2000 выгрузка '!J59</f>
        <v>0</v>
      </c>
      <c r="K65" s="9">
        <f>'т.2000 выгрузка '!K59</f>
        <v>0</v>
      </c>
      <c r="L65" s="9">
        <f>'т.2000 выгрузка '!L59</f>
        <v>0</v>
      </c>
      <c r="M65" s="9">
        <f>'т.2000 выгрузка '!M59</f>
        <v>0</v>
      </c>
      <c r="N65" s="9">
        <f>'т.2000 выгрузка '!N59</f>
        <v>0</v>
      </c>
      <c r="O65" s="9">
        <f>'т.2000 выгрузка '!O59</f>
        <v>0</v>
      </c>
      <c r="P65" s="9">
        <f>'т.2000 выгрузка '!P59</f>
        <v>0</v>
      </c>
      <c r="Q65" s="9">
        <f>'т.2000 выгрузка '!Q59</f>
        <v>0</v>
      </c>
      <c r="R65" s="9">
        <f>'т.2000 выгрузка '!R59</f>
        <v>0</v>
      </c>
      <c r="S65" s="9">
        <f>'т.2000 выгрузка '!S59</f>
        <v>0</v>
      </c>
      <c r="T65" s="9">
        <f>'т.2000 выгрузка '!T59</f>
        <v>0</v>
      </c>
      <c r="U65" s="9">
        <f>'т.2000 выгрузка '!U59</f>
        <v>0</v>
      </c>
      <c r="V65" s="15">
        <f t="shared" si="48"/>
        <v>0</v>
      </c>
      <c r="W65" s="15">
        <f t="shared" si="48"/>
        <v>0</v>
      </c>
      <c r="X65" s="15">
        <f t="shared" si="48"/>
        <v>0</v>
      </c>
      <c r="Y65" s="15">
        <f t="shared" si="48"/>
        <v>0</v>
      </c>
      <c r="Z65" s="15">
        <f t="shared" si="48"/>
        <v>0</v>
      </c>
      <c r="AA65" s="15">
        <f t="shared" si="48"/>
        <v>0</v>
      </c>
      <c r="AB65" s="15">
        <f t="shared" si="48"/>
        <v>0</v>
      </c>
      <c r="AC65" s="15">
        <f t="shared" si="48"/>
        <v>0</v>
      </c>
      <c r="AD65" s="15">
        <f t="shared" si="48"/>
        <v>0</v>
      </c>
      <c r="AE65" s="6">
        <f t="shared" si="50"/>
        <v>0</v>
      </c>
      <c r="AF65" s="6">
        <f t="shared" si="50"/>
        <v>0</v>
      </c>
      <c r="AG65" s="99" t="str">
        <f t="shared" si="3"/>
        <v>0</v>
      </c>
      <c r="AH65" s="6">
        <f t="shared" si="4"/>
        <v>0</v>
      </c>
      <c r="AI65" s="6">
        <f t="shared" si="5"/>
        <v>0</v>
      </c>
      <c r="AJ65" s="6">
        <f t="shared" si="6"/>
        <v>0</v>
      </c>
      <c r="AK65" s="121" t="str">
        <f t="shared" si="7"/>
        <v>-</v>
      </c>
      <c r="AL65" s="121" t="str">
        <f t="shared" si="8"/>
        <v>-</v>
      </c>
      <c r="AM65" s="121" t="str">
        <f t="shared" si="9"/>
        <v>-</v>
      </c>
    </row>
    <row r="66" spans="1:39" ht="15">
      <c r="A66" s="8" t="s">
        <v>167</v>
      </c>
      <c r="B66" s="8" t="s">
        <v>168</v>
      </c>
      <c r="C66" s="8" t="s">
        <v>169</v>
      </c>
      <c r="D66" s="9">
        <f>'т.2000 выгрузка '!D60</f>
        <v>0</v>
      </c>
      <c r="E66" s="9">
        <f>'т.2000 выгрузка '!E60</f>
        <v>0</v>
      </c>
      <c r="F66" s="9">
        <f>'т.2000 выгрузка '!F60</f>
        <v>0</v>
      </c>
      <c r="G66" s="9">
        <f>'т.2000 выгрузка '!G60</f>
        <v>0</v>
      </c>
      <c r="H66" s="9">
        <f>'т.2000 выгрузка '!H60</f>
        <v>0</v>
      </c>
      <c r="I66" s="9">
        <f>'т.2000 выгрузка '!I60</f>
        <v>0</v>
      </c>
      <c r="J66" s="9">
        <f>'т.2000 выгрузка '!J60</f>
        <v>0</v>
      </c>
      <c r="K66" s="9">
        <f>'т.2000 выгрузка '!K60</f>
        <v>0</v>
      </c>
      <c r="L66" s="9">
        <f>'т.2000 выгрузка '!L60</f>
        <v>0</v>
      </c>
      <c r="M66" s="9">
        <f>'т.2000 выгрузка '!M60</f>
        <v>0</v>
      </c>
      <c r="N66" s="9">
        <f>'т.2000 выгрузка '!N60</f>
        <v>0</v>
      </c>
      <c r="O66" s="9">
        <f>'т.2000 выгрузка '!O60</f>
        <v>0</v>
      </c>
      <c r="P66" s="9">
        <f>'т.2000 выгрузка '!P60</f>
        <v>0</v>
      </c>
      <c r="Q66" s="9">
        <f>'т.2000 выгрузка '!Q60</f>
        <v>0</v>
      </c>
      <c r="R66" s="9">
        <f>'т.2000 выгрузка '!R60</f>
        <v>0</v>
      </c>
      <c r="S66" s="9">
        <f>'т.2000 выгрузка '!S60</f>
        <v>0</v>
      </c>
      <c r="T66" s="9">
        <f>'т.2000 выгрузка '!T60</f>
        <v>0</v>
      </c>
      <c r="U66" s="9">
        <f>'т.2000 выгрузка '!U60</f>
        <v>0</v>
      </c>
      <c r="V66" s="15">
        <f t="shared" si="48"/>
        <v>0</v>
      </c>
      <c r="W66" s="15">
        <f t="shared" si="48"/>
        <v>0</v>
      </c>
      <c r="X66" s="15">
        <f t="shared" si="48"/>
        <v>0</v>
      </c>
      <c r="Y66" s="15">
        <f t="shared" si="48"/>
        <v>0</v>
      </c>
      <c r="Z66" s="15">
        <f t="shared" si="48"/>
        <v>0</v>
      </c>
      <c r="AA66" s="15">
        <f t="shared" si="48"/>
        <v>0</v>
      </c>
      <c r="AB66" s="15">
        <f t="shared" si="48"/>
        <v>0</v>
      </c>
      <c r="AC66" s="15">
        <f t="shared" si="48"/>
        <v>0</v>
      </c>
      <c r="AD66" s="15">
        <f t="shared" si="48"/>
        <v>0</v>
      </c>
      <c r="AE66" s="6">
        <f t="shared" si="50"/>
        <v>0</v>
      </c>
      <c r="AF66" s="6">
        <f t="shared" si="50"/>
        <v>0</v>
      </c>
      <c r="AG66" s="99" t="str">
        <f t="shared" si="3"/>
        <v>0</v>
      </c>
      <c r="AH66" s="6">
        <f t="shared" si="4"/>
        <v>0</v>
      </c>
      <c r="AI66" s="6">
        <f t="shared" si="5"/>
        <v>0</v>
      </c>
      <c r="AJ66" s="6">
        <f t="shared" si="6"/>
        <v>0</v>
      </c>
      <c r="AK66" s="121" t="str">
        <f t="shared" si="7"/>
        <v>-</v>
      </c>
      <c r="AL66" s="121" t="str">
        <f t="shared" si="8"/>
        <v>-</v>
      </c>
      <c r="AM66" s="121" t="str">
        <f t="shared" si="9"/>
        <v>-</v>
      </c>
    </row>
    <row r="67" spans="1:39" ht="15">
      <c r="A67" s="8" t="s">
        <v>170</v>
      </c>
      <c r="B67" s="8" t="s">
        <v>171</v>
      </c>
      <c r="C67" s="8" t="s">
        <v>172</v>
      </c>
      <c r="D67" s="9">
        <f>'т.2000 выгрузка '!D61</f>
        <v>0</v>
      </c>
      <c r="E67" s="9">
        <f>'т.2000 выгрузка '!E61</f>
        <v>0</v>
      </c>
      <c r="F67" s="9">
        <f>'т.2000 выгрузка '!F61</f>
        <v>0</v>
      </c>
      <c r="G67" s="9">
        <f>'т.2000 выгрузка '!G61</f>
        <v>0</v>
      </c>
      <c r="H67" s="9">
        <f>'т.2000 выгрузка '!H61</f>
        <v>0</v>
      </c>
      <c r="I67" s="9">
        <f>'т.2000 выгрузка '!I61</f>
        <v>0</v>
      </c>
      <c r="J67" s="9">
        <f>'т.2000 выгрузка '!J61</f>
        <v>0</v>
      </c>
      <c r="K67" s="9">
        <f>'т.2000 выгрузка '!K61</f>
        <v>0</v>
      </c>
      <c r="L67" s="9">
        <f>'т.2000 выгрузка '!L61</f>
        <v>0</v>
      </c>
      <c r="M67" s="9">
        <f>'т.2000 выгрузка '!M61</f>
        <v>0</v>
      </c>
      <c r="N67" s="9">
        <f>'т.2000 выгрузка '!N61</f>
        <v>0</v>
      </c>
      <c r="O67" s="9">
        <f>'т.2000 выгрузка '!O61</f>
        <v>0</v>
      </c>
      <c r="P67" s="9">
        <f>'т.2000 выгрузка '!P61</f>
        <v>0</v>
      </c>
      <c r="Q67" s="9">
        <f>'т.2000 выгрузка '!Q61</f>
        <v>0</v>
      </c>
      <c r="R67" s="9">
        <f>'т.2000 выгрузка '!R61</f>
        <v>0</v>
      </c>
      <c r="S67" s="9">
        <f>'т.2000 выгрузка '!S61</f>
        <v>0</v>
      </c>
      <c r="T67" s="9">
        <f>'т.2000 выгрузка '!T61</f>
        <v>0</v>
      </c>
      <c r="U67" s="9">
        <f>'т.2000 выгрузка '!U61</f>
        <v>0</v>
      </c>
      <c r="V67" s="15">
        <f t="shared" si="48"/>
        <v>0</v>
      </c>
      <c r="W67" s="15">
        <f t="shared" si="48"/>
        <v>0</v>
      </c>
      <c r="X67" s="15">
        <f t="shared" si="48"/>
        <v>0</v>
      </c>
      <c r="Y67" s="15">
        <f t="shared" si="48"/>
        <v>0</v>
      </c>
      <c r="Z67" s="15">
        <f t="shared" si="48"/>
        <v>0</v>
      </c>
      <c r="AA67" s="15">
        <f t="shared" si="48"/>
        <v>0</v>
      </c>
      <c r="AB67" s="15">
        <f t="shared" si="48"/>
        <v>0</v>
      </c>
      <c r="AC67" s="15">
        <f t="shared" si="48"/>
        <v>0</v>
      </c>
      <c r="AD67" s="15">
        <f t="shared" si="48"/>
        <v>0</v>
      </c>
      <c r="AE67" s="6">
        <f t="shared" si="50"/>
        <v>0</v>
      </c>
      <c r="AF67" s="6">
        <f t="shared" si="50"/>
        <v>0</v>
      </c>
      <c r="AG67" s="99" t="str">
        <f t="shared" si="3"/>
        <v>0</v>
      </c>
      <c r="AH67" s="6">
        <f t="shared" si="4"/>
        <v>0</v>
      </c>
      <c r="AI67" s="6">
        <f t="shared" si="5"/>
        <v>0</v>
      </c>
      <c r="AJ67" s="6">
        <f t="shared" si="6"/>
        <v>0</v>
      </c>
      <c r="AK67" s="121" t="str">
        <f t="shared" si="7"/>
        <v>-</v>
      </c>
      <c r="AL67" s="121" t="str">
        <f t="shared" si="8"/>
        <v>-</v>
      </c>
      <c r="AM67" s="121" t="str">
        <f t="shared" si="9"/>
        <v>-</v>
      </c>
    </row>
    <row r="68" spans="1:39" ht="15">
      <c r="A68" s="8" t="s">
        <v>173</v>
      </c>
      <c r="B68" s="8" t="s">
        <v>174</v>
      </c>
      <c r="C68" s="8" t="s">
        <v>175</v>
      </c>
      <c r="D68" s="9">
        <f>'т.2000 выгрузка '!D62</f>
        <v>0</v>
      </c>
      <c r="E68" s="9">
        <f>'т.2000 выгрузка '!E62</f>
        <v>0</v>
      </c>
      <c r="F68" s="9">
        <f>'т.2000 выгрузка '!F62</f>
        <v>0</v>
      </c>
      <c r="G68" s="9">
        <f>'т.2000 выгрузка '!G62</f>
        <v>0</v>
      </c>
      <c r="H68" s="9">
        <f>'т.2000 выгрузка '!H62</f>
        <v>0</v>
      </c>
      <c r="I68" s="9">
        <f>'т.2000 выгрузка '!I62</f>
        <v>0</v>
      </c>
      <c r="J68" s="9">
        <f>'т.2000 выгрузка '!J62</f>
        <v>0</v>
      </c>
      <c r="K68" s="9">
        <f>'т.2000 выгрузка '!K62</f>
        <v>0</v>
      </c>
      <c r="L68" s="9">
        <f>'т.2000 выгрузка '!L62</f>
        <v>0</v>
      </c>
      <c r="M68" s="9">
        <f>'т.2000 выгрузка '!M62</f>
        <v>0</v>
      </c>
      <c r="N68" s="9">
        <f>'т.2000 выгрузка '!N62</f>
        <v>0</v>
      </c>
      <c r="O68" s="9">
        <f>'т.2000 выгрузка '!O62</f>
        <v>0</v>
      </c>
      <c r="P68" s="9">
        <f>'т.2000 выгрузка '!P62</f>
        <v>0</v>
      </c>
      <c r="Q68" s="9">
        <f>'т.2000 выгрузка '!Q62</f>
        <v>0</v>
      </c>
      <c r="R68" s="9">
        <f>'т.2000 выгрузка '!R62</f>
        <v>0</v>
      </c>
      <c r="S68" s="9">
        <f>'т.2000 выгрузка '!S62</f>
        <v>0</v>
      </c>
      <c r="T68" s="9">
        <f>'т.2000 выгрузка '!T62</f>
        <v>0</v>
      </c>
      <c r="U68" s="9">
        <f>'т.2000 выгрузка '!U62</f>
        <v>0</v>
      </c>
      <c r="V68" s="15">
        <f t="shared" si="48"/>
        <v>0</v>
      </c>
      <c r="W68" s="15">
        <f t="shared" si="48"/>
        <v>0</v>
      </c>
      <c r="X68" s="15">
        <f t="shared" si="48"/>
        <v>0</v>
      </c>
      <c r="Y68" s="15">
        <f t="shared" si="48"/>
        <v>0</v>
      </c>
      <c r="Z68" s="15">
        <f t="shared" si="48"/>
        <v>0</v>
      </c>
      <c r="AA68" s="15">
        <f t="shared" si="48"/>
        <v>0</v>
      </c>
      <c r="AB68" s="15">
        <f t="shared" si="48"/>
        <v>0</v>
      </c>
      <c r="AC68" s="15">
        <f t="shared" si="48"/>
        <v>0</v>
      </c>
      <c r="AD68" s="15">
        <f t="shared" si="48"/>
        <v>0</v>
      </c>
      <c r="AE68" s="6">
        <f t="shared" si="50"/>
        <v>0</v>
      </c>
      <c r="AF68" s="6">
        <f t="shared" si="50"/>
        <v>0</v>
      </c>
      <c r="AG68" s="99" t="str">
        <f t="shared" si="3"/>
        <v>0</v>
      </c>
      <c r="AH68" s="6">
        <f t="shared" si="4"/>
        <v>0</v>
      </c>
      <c r="AI68" s="6">
        <f t="shared" si="5"/>
        <v>0</v>
      </c>
      <c r="AJ68" s="6">
        <f t="shared" si="6"/>
        <v>0</v>
      </c>
      <c r="AK68" s="121" t="str">
        <f t="shared" si="7"/>
        <v>-</v>
      </c>
      <c r="AL68" s="121" t="str">
        <f t="shared" si="8"/>
        <v>-</v>
      </c>
      <c r="AM68" s="121" t="str">
        <f t="shared" si="9"/>
        <v>-</v>
      </c>
    </row>
    <row r="69" spans="1:39" ht="15">
      <c r="A69" s="8" t="s">
        <v>176</v>
      </c>
      <c r="B69" s="8" t="s">
        <v>177</v>
      </c>
      <c r="C69" s="8" t="s">
        <v>178</v>
      </c>
      <c r="D69" s="9">
        <f>'т.2000 выгрузка '!D63</f>
        <v>0</v>
      </c>
      <c r="E69" s="9">
        <f>'т.2000 выгрузка '!E63</f>
        <v>0</v>
      </c>
      <c r="F69" s="9">
        <f>'т.2000 выгрузка '!F63</f>
        <v>0</v>
      </c>
      <c r="G69" s="9">
        <f>'т.2000 выгрузка '!G63</f>
        <v>0</v>
      </c>
      <c r="H69" s="9">
        <f>'т.2000 выгрузка '!H63</f>
        <v>0</v>
      </c>
      <c r="I69" s="9">
        <f>'т.2000 выгрузка '!I63</f>
        <v>0</v>
      </c>
      <c r="J69" s="9">
        <f>'т.2000 выгрузка '!J63</f>
        <v>0</v>
      </c>
      <c r="K69" s="9">
        <f>'т.2000 выгрузка '!K63</f>
        <v>0</v>
      </c>
      <c r="L69" s="9">
        <f>'т.2000 выгрузка '!L63</f>
        <v>0</v>
      </c>
      <c r="M69" s="9">
        <f>'т.2000 выгрузка '!M63</f>
        <v>0</v>
      </c>
      <c r="N69" s="9">
        <f>'т.2000 выгрузка '!N63</f>
        <v>0</v>
      </c>
      <c r="O69" s="9">
        <f>'т.2000 выгрузка '!O63</f>
        <v>0</v>
      </c>
      <c r="P69" s="9">
        <f>'т.2000 выгрузка '!P63</f>
        <v>0</v>
      </c>
      <c r="Q69" s="9">
        <f>'т.2000 выгрузка '!Q63</f>
        <v>0</v>
      </c>
      <c r="R69" s="9">
        <f>'т.2000 выгрузка '!R63</f>
        <v>0</v>
      </c>
      <c r="S69" s="9">
        <f>'т.2000 выгрузка '!S63</f>
        <v>0</v>
      </c>
      <c r="T69" s="9">
        <f>'т.2000 выгрузка '!T63</f>
        <v>0</v>
      </c>
      <c r="U69" s="9">
        <f>'т.2000 выгрузка '!U63</f>
        <v>0</v>
      </c>
      <c r="V69" s="15">
        <f t="shared" si="48"/>
        <v>0</v>
      </c>
      <c r="W69" s="15">
        <f t="shared" si="48"/>
        <v>0</v>
      </c>
      <c r="X69" s="15">
        <f t="shared" si="48"/>
        <v>0</v>
      </c>
      <c r="Y69" s="15">
        <f t="shared" si="48"/>
        <v>0</v>
      </c>
      <c r="Z69" s="15">
        <f t="shared" si="48"/>
        <v>0</v>
      </c>
      <c r="AA69" s="15">
        <f t="shared" si="48"/>
        <v>0</v>
      </c>
      <c r="AB69" s="15">
        <f t="shared" si="48"/>
        <v>0</v>
      </c>
      <c r="AC69" s="15">
        <f t="shared" si="48"/>
        <v>0</v>
      </c>
      <c r="AD69" s="15">
        <f t="shared" si="48"/>
        <v>0</v>
      </c>
      <c r="AE69" s="6">
        <f t="shared" si="50"/>
        <v>0</v>
      </c>
      <c r="AF69" s="6">
        <f t="shared" si="50"/>
        <v>0</v>
      </c>
      <c r="AG69" s="99" t="str">
        <f t="shared" si="3"/>
        <v>0</v>
      </c>
      <c r="AH69" s="6">
        <f t="shared" si="4"/>
        <v>0</v>
      </c>
      <c r="AI69" s="6">
        <f t="shared" si="5"/>
        <v>0</v>
      </c>
      <c r="AJ69" s="6">
        <f t="shared" si="6"/>
        <v>0</v>
      </c>
      <c r="AK69" s="121" t="str">
        <f t="shared" si="7"/>
        <v>-</v>
      </c>
      <c r="AL69" s="121" t="str">
        <f t="shared" si="8"/>
        <v>-</v>
      </c>
      <c r="AM69" s="121" t="str">
        <f t="shared" si="9"/>
        <v>-</v>
      </c>
    </row>
    <row r="70" spans="1:39" ht="15">
      <c r="A70" s="8" t="s">
        <v>179</v>
      </c>
      <c r="B70" s="8" t="s">
        <v>180</v>
      </c>
      <c r="C70" s="8" t="s">
        <v>181</v>
      </c>
      <c r="D70" s="9">
        <f>'т.2000 выгрузка '!D64</f>
        <v>0</v>
      </c>
      <c r="E70" s="9">
        <f>'т.2000 выгрузка '!E64</f>
        <v>0</v>
      </c>
      <c r="F70" s="9">
        <f>'т.2000 выгрузка '!F64</f>
        <v>0</v>
      </c>
      <c r="G70" s="9">
        <f>'т.2000 выгрузка '!G64</f>
        <v>0</v>
      </c>
      <c r="H70" s="9">
        <f>'т.2000 выгрузка '!H64</f>
        <v>0</v>
      </c>
      <c r="I70" s="9">
        <f>'т.2000 выгрузка '!I64</f>
        <v>0</v>
      </c>
      <c r="J70" s="9">
        <f>'т.2000 выгрузка '!J64</f>
        <v>0</v>
      </c>
      <c r="K70" s="9">
        <f>'т.2000 выгрузка '!K64</f>
        <v>0</v>
      </c>
      <c r="L70" s="9">
        <f>'т.2000 выгрузка '!L64</f>
        <v>0</v>
      </c>
      <c r="M70" s="9">
        <f>'т.2000 выгрузка '!M64</f>
        <v>0</v>
      </c>
      <c r="N70" s="9">
        <f>'т.2000 выгрузка '!N64</f>
        <v>0</v>
      </c>
      <c r="O70" s="9">
        <f>'т.2000 выгрузка '!O64</f>
        <v>0</v>
      </c>
      <c r="P70" s="9">
        <f>'т.2000 выгрузка '!P64</f>
        <v>0</v>
      </c>
      <c r="Q70" s="9">
        <f>'т.2000 выгрузка '!Q64</f>
        <v>0</v>
      </c>
      <c r="R70" s="9">
        <f>'т.2000 выгрузка '!R64</f>
        <v>0</v>
      </c>
      <c r="S70" s="9">
        <f>'т.2000 выгрузка '!S64</f>
        <v>0</v>
      </c>
      <c r="T70" s="9">
        <f>'т.2000 выгрузка '!T64</f>
        <v>0</v>
      </c>
      <c r="U70" s="9">
        <f>'т.2000 выгрузка '!U64</f>
        <v>0</v>
      </c>
      <c r="V70" s="15">
        <f t="shared" si="48"/>
        <v>0</v>
      </c>
      <c r="W70" s="15">
        <f t="shared" si="48"/>
        <v>0</v>
      </c>
      <c r="X70" s="15">
        <f t="shared" si="48"/>
        <v>0</v>
      </c>
      <c r="Y70" s="15">
        <f t="shared" si="48"/>
        <v>0</v>
      </c>
      <c r="Z70" s="15">
        <f t="shared" si="48"/>
        <v>0</v>
      </c>
      <c r="AA70" s="15">
        <f t="shared" si="48"/>
        <v>0</v>
      </c>
      <c r="AB70" s="15">
        <f t="shared" si="48"/>
        <v>0</v>
      </c>
      <c r="AC70" s="15">
        <f t="shared" si="48"/>
        <v>0</v>
      </c>
      <c r="AD70" s="15">
        <f t="shared" si="48"/>
        <v>0</v>
      </c>
      <c r="AE70" s="6">
        <f t="shared" si="50"/>
        <v>0</v>
      </c>
      <c r="AF70" s="6">
        <f t="shared" si="50"/>
        <v>0</v>
      </c>
      <c r="AG70" s="99" t="str">
        <f t="shared" si="3"/>
        <v>0</v>
      </c>
      <c r="AH70" s="6">
        <f t="shared" si="4"/>
        <v>0</v>
      </c>
      <c r="AI70" s="6">
        <f t="shared" si="5"/>
        <v>0</v>
      </c>
      <c r="AJ70" s="6">
        <f t="shared" si="6"/>
        <v>0</v>
      </c>
      <c r="AK70" s="121" t="str">
        <f t="shared" si="7"/>
        <v>-</v>
      </c>
      <c r="AL70" s="121" t="str">
        <f t="shared" si="8"/>
        <v>-</v>
      </c>
      <c r="AM70" s="121" t="str">
        <f t="shared" si="9"/>
        <v>-</v>
      </c>
    </row>
    <row r="71" spans="1:39" ht="26.25">
      <c r="A71" s="8" t="s">
        <v>182</v>
      </c>
      <c r="B71" s="8" t="s">
        <v>183</v>
      </c>
      <c r="C71" s="8" t="s">
        <v>184</v>
      </c>
      <c r="D71" s="9">
        <f>'т.2000 выгрузка '!D65</f>
        <v>0</v>
      </c>
      <c r="E71" s="9">
        <f>'т.2000 выгрузка '!E65</f>
        <v>0</v>
      </c>
      <c r="F71" s="9">
        <f>'т.2000 выгрузка '!F65</f>
        <v>0</v>
      </c>
      <c r="G71" s="9">
        <f>'т.2000 выгрузка '!G65</f>
        <v>0</v>
      </c>
      <c r="H71" s="9">
        <f>'т.2000 выгрузка '!H65</f>
        <v>0</v>
      </c>
      <c r="I71" s="9">
        <f>'т.2000 выгрузка '!I65</f>
        <v>0</v>
      </c>
      <c r="J71" s="9">
        <f>'т.2000 выгрузка '!J65</f>
        <v>0</v>
      </c>
      <c r="K71" s="9">
        <f>'т.2000 выгрузка '!K65</f>
        <v>0</v>
      </c>
      <c r="L71" s="9">
        <f>'т.2000 выгрузка '!L65</f>
        <v>0</v>
      </c>
      <c r="M71" s="9">
        <f>'т.2000 выгрузка '!M65</f>
        <v>0</v>
      </c>
      <c r="N71" s="9">
        <f>'т.2000 выгрузка '!N65</f>
        <v>0</v>
      </c>
      <c r="O71" s="9">
        <f>'т.2000 выгрузка '!O65</f>
        <v>0</v>
      </c>
      <c r="P71" s="9">
        <f>'т.2000 выгрузка '!P65</f>
        <v>0</v>
      </c>
      <c r="Q71" s="9">
        <f>'т.2000 выгрузка '!Q65</f>
        <v>0</v>
      </c>
      <c r="R71" s="9">
        <f>'т.2000 выгрузка '!R65</f>
        <v>0</v>
      </c>
      <c r="S71" s="9">
        <f>'т.2000 выгрузка '!S65</f>
        <v>0</v>
      </c>
      <c r="T71" s="9">
        <f>'т.2000 выгрузка '!T65</f>
        <v>0</v>
      </c>
      <c r="U71" s="9">
        <f>'т.2000 выгрузка '!U65</f>
        <v>0</v>
      </c>
      <c r="V71" s="15">
        <f t="shared" si="48"/>
        <v>0</v>
      </c>
      <c r="W71" s="15">
        <f t="shared" si="48"/>
        <v>0</v>
      </c>
      <c r="X71" s="15">
        <f t="shared" si="48"/>
        <v>0</v>
      </c>
      <c r="Y71" s="15">
        <f t="shared" si="48"/>
        <v>0</v>
      </c>
      <c r="Z71" s="15">
        <f t="shared" si="48"/>
        <v>0</v>
      </c>
      <c r="AA71" s="15">
        <f t="shared" si="48"/>
        <v>0</v>
      </c>
      <c r="AB71" s="15">
        <f t="shared" si="48"/>
        <v>0</v>
      </c>
      <c r="AC71" s="15">
        <f t="shared" si="48"/>
        <v>0</v>
      </c>
      <c r="AD71" s="15">
        <f t="shared" si="48"/>
        <v>0</v>
      </c>
      <c r="AE71" s="6">
        <f t="shared" si="50"/>
        <v>0</v>
      </c>
      <c r="AF71" s="6">
        <f t="shared" si="50"/>
        <v>0</v>
      </c>
      <c r="AG71" s="99" t="str">
        <f t="shared" si="3"/>
        <v>0</v>
      </c>
      <c r="AH71" s="6">
        <f t="shared" si="4"/>
        <v>0</v>
      </c>
      <c r="AI71" s="6">
        <f t="shared" si="5"/>
        <v>0</v>
      </c>
      <c r="AJ71" s="6">
        <f t="shared" si="6"/>
        <v>0</v>
      </c>
      <c r="AK71" s="121" t="str">
        <f t="shared" si="7"/>
        <v>-</v>
      </c>
      <c r="AL71" s="121" t="str">
        <f t="shared" si="8"/>
        <v>-</v>
      </c>
      <c r="AM71" s="121" t="str">
        <f t="shared" si="9"/>
        <v>-</v>
      </c>
    </row>
    <row r="72" spans="1:39" ht="15">
      <c r="A72" s="8" t="s">
        <v>185</v>
      </c>
      <c r="B72" s="8" t="s">
        <v>186</v>
      </c>
      <c r="C72" s="8" t="s">
        <v>187</v>
      </c>
      <c r="D72" s="9">
        <f>'т.2000 выгрузка '!D66</f>
        <v>0</v>
      </c>
      <c r="E72" s="9">
        <f>'т.2000 выгрузка '!E66</f>
        <v>0</v>
      </c>
      <c r="F72" s="9">
        <f>'т.2000 выгрузка '!F66</f>
        <v>0</v>
      </c>
      <c r="G72" s="9">
        <f>'т.2000 выгрузка '!G66</f>
        <v>0</v>
      </c>
      <c r="H72" s="9">
        <f>'т.2000 выгрузка '!H66</f>
        <v>0</v>
      </c>
      <c r="I72" s="9">
        <f>'т.2000 выгрузка '!I66</f>
        <v>0</v>
      </c>
      <c r="J72" s="9">
        <f>'т.2000 выгрузка '!J66</f>
        <v>0</v>
      </c>
      <c r="K72" s="9">
        <f>'т.2000 выгрузка '!K66</f>
        <v>0</v>
      </c>
      <c r="L72" s="9">
        <f>'т.2000 выгрузка '!L66</f>
        <v>0</v>
      </c>
      <c r="M72" s="9">
        <f>'т.2000 выгрузка '!M66</f>
        <v>0</v>
      </c>
      <c r="N72" s="9">
        <f>'т.2000 выгрузка '!N66</f>
        <v>0</v>
      </c>
      <c r="O72" s="9">
        <f>'т.2000 выгрузка '!O66</f>
        <v>0</v>
      </c>
      <c r="P72" s="9">
        <f>'т.2000 выгрузка '!P66</f>
        <v>0</v>
      </c>
      <c r="Q72" s="9">
        <f>'т.2000 выгрузка '!Q66</f>
        <v>0</v>
      </c>
      <c r="R72" s="9">
        <f>'т.2000 выгрузка '!R66</f>
        <v>0</v>
      </c>
      <c r="S72" s="9">
        <f>'т.2000 выгрузка '!S66</f>
        <v>0</v>
      </c>
      <c r="T72" s="9">
        <f>'т.2000 выгрузка '!T66</f>
        <v>0</v>
      </c>
      <c r="U72" s="9">
        <f>'т.2000 выгрузка '!U66</f>
        <v>0</v>
      </c>
      <c r="V72" s="15">
        <f t="shared" si="48"/>
        <v>0</v>
      </c>
      <c r="W72" s="15">
        <f t="shared" si="48"/>
        <v>0</v>
      </c>
      <c r="X72" s="15">
        <f t="shared" si="48"/>
        <v>0</v>
      </c>
      <c r="Y72" s="15">
        <f t="shared" si="48"/>
        <v>0</v>
      </c>
      <c r="Z72" s="15">
        <f t="shared" si="48"/>
        <v>0</v>
      </c>
      <c r="AA72" s="15">
        <f t="shared" si="48"/>
        <v>0</v>
      </c>
      <c r="AB72" s="15">
        <f t="shared" si="48"/>
        <v>0</v>
      </c>
      <c r="AC72" s="15">
        <f t="shared" si="48"/>
        <v>0</v>
      </c>
      <c r="AD72" s="15">
        <f t="shared" si="48"/>
        <v>0</v>
      </c>
      <c r="AE72" s="6">
        <f t="shared" si="50"/>
        <v>0</v>
      </c>
      <c r="AF72" s="6">
        <f t="shared" si="50"/>
        <v>0</v>
      </c>
      <c r="AG72" s="99" t="str">
        <f t="shared" si="3"/>
        <v>0</v>
      </c>
      <c r="AH72" s="6">
        <f t="shared" si="4"/>
        <v>0</v>
      </c>
      <c r="AI72" s="6">
        <f t="shared" si="5"/>
        <v>0</v>
      </c>
      <c r="AJ72" s="6">
        <f t="shared" si="6"/>
        <v>0</v>
      </c>
      <c r="AK72" s="121" t="str">
        <f t="shared" si="7"/>
        <v>-</v>
      </c>
      <c r="AL72" s="121" t="str">
        <f t="shared" si="8"/>
        <v>-</v>
      </c>
      <c r="AM72" s="121" t="str">
        <f t="shared" si="9"/>
        <v>-</v>
      </c>
    </row>
    <row r="73" spans="1:39" ht="39">
      <c r="A73" s="8" t="s">
        <v>188</v>
      </c>
      <c r="B73" s="8" t="s">
        <v>189</v>
      </c>
      <c r="C73" s="8" t="s">
        <v>190</v>
      </c>
      <c r="D73" s="9">
        <f>'т.2000 выгрузка '!D67</f>
        <v>0</v>
      </c>
      <c r="E73" s="9">
        <f>'т.2000 выгрузка '!E67</f>
        <v>0</v>
      </c>
      <c r="F73" s="9">
        <f>'т.2000 выгрузка '!F67</f>
        <v>0</v>
      </c>
      <c r="G73" s="9">
        <f>'т.2000 выгрузка '!G67</f>
        <v>0</v>
      </c>
      <c r="H73" s="9">
        <f>'т.2000 выгрузка '!H67</f>
        <v>0</v>
      </c>
      <c r="I73" s="9">
        <f>'т.2000 выгрузка '!I67</f>
        <v>0</v>
      </c>
      <c r="J73" s="9">
        <f>'т.2000 выгрузка '!J67</f>
        <v>0</v>
      </c>
      <c r="K73" s="9">
        <f>'т.2000 выгрузка '!K67</f>
        <v>0</v>
      </c>
      <c r="L73" s="9">
        <f>'т.2000 выгрузка '!L67</f>
        <v>0</v>
      </c>
      <c r="M73" s="9">
        <f>'т.2000 выгрузка '!M67</f>
        <v>0</v>
      </c>
      <c r="N73" s="9">
        <f>'т.2000 выгрузка '!N67</f>
        <v>0</v>
      </c>
      <c r="O73" s="9">
        <f>'т.2000 выгрузка '!O67</f>
        <v>0</v>
      </c>
      <c r="P73" s="9">
        <f>'т.2000 выгрузка '!P67</f>
        <v>0</v>
      </c>
      <c r="Q73" s="9">
        <f>'т.2000 выгрузка '!Q67</f>
        <v>0</v>
      </c>
      <c r="R73" s="9">
        <f>'т.2000 выгрузка '!R67</f>
        <v>0</v>
      </c>
      <c r="S73" s="9">
        <f>'т.2000 выгрузка '!S67</f>
        <v>0</v>
      </c>
      <c r="T73" s="9">
        <f>'т.2000 выгрузка '!T67</f>
        <v>0</v>
      </c>
      <c r="U73" s="9">
        <f>'т.2000 выгрузка '!U67</f>
        <v>0</v>
      </c>
      <c r="V73" s="15">
        <f t="shared" si="48"/>
        <v>0</v>
      </c>
      <c r="W73" s="15">
        <f t="shared" si="48"/>
        <v>0</v>
      </c>
      <c r="X73" s="15">
        <f t="shared" si="48"/>
        <v>0</v>
      </c>
      <c r="Y73" s="15">
        <f t="shared" si="48"/>
        <v>0</v>
      </c>
      <c r="Z73" s="15">
        <f t="shared" si="48"/>
        <v>0</v>
      </c>
      <c r="AA73" s="15">
        <f t="shared" si="48"/>
        <v>0</v>
      </c>
      <c r="AB73" s="15">
        <f t="shared" si="48"/>
        <v>0</v>
      </c>
      <c r="AC73" s="15">
        <f t="shared" si="48"/>
        <v>0</v>
      </c>
      <c r="AD73" s="15">
        <f t="shared" si="48"/>
        <v>0</v>
      </c>
      <c r="AE73" s="6">
        <f t="shared" si="50"/>
        <v>0</v>
      </c>
      <c r="AF73" s="6">
        <f t="shared" si="50"/>
        <v>0</v>
      </c>
      <c r="AG73" s="99" t="str">
        <f t="shared" si="3"/>
        <v>0</v>
      </c>
      <c r="AH73" s="6">
        <f t="shared" si="4"/>
        <v>0</v>
      </c>
      <c r="AI73" s="6">
        <f t="shared" si="5"/>
        <v>0</v>
      </c>
      <c r="AJ73" s="6">
        <f t="shared" si="6"/>
        <v>0</v>
      </c>
      <c r="AK73" s="121" t="str">
        <f t="shared" si="7"/>
        <v>-</v>
      </c>
      <c r="AL73" s="121" t="str">
        <f t="shared" si="8"/>
        <v>-</v>
      </c>
      <c r="AM73" s="121" t="str">
        <f t="shared" si="9"/>
        <v>-</v>
      </c>
    </row>
    <row r="74" spans="1:39" ht="15">
      <c r="A74" s="8" t="s">
        <v>191</v>
      </c>
      <c r="B74" s="8" t="s">
        <v>192</v>
      </c>
      <c r="C74" s="8" t="s">
        <v>193</v>
      </c>
      <c r="D74" s="9">
        <f>'т.2000 выгрузка '!D68</f>
        <v>0</v>
      </c>
      <c r="E74" s="9">
        <f>'т.2000 выгрузка '!E68</f>
        <v>0</v>
      </c>
      <c r="F74" s="9">
        <f>'т.2000 выгрузка '!F68</f>
        <v>0</v>
      </c>
      <c r="G74" s="9">
        <f>'т.2000 выгрузка '!G68</f>
        <v>0</v>
      </c>
      <c r="H74" s="9">
        <f>'т.2000 выгрузка '!H68</f>
        <v>0</v>
      </c>
      <c r="I74" s="9">
        <f>'т.2000 выгрузка '!I68</f>
        <v>0</v>
      </c>
      <c r="J74" s="9">
        <f>'т.2000 выгрузка '!J68</f>
        <v>0</v>
      </c>
      <c r="K74" s="9">
        <f>'т.2000 выгрузка '!K68</f>
        <v>0</v>
      </c>
      <c r="L74" s="9">
        <f>'т.2000 выгрузка '!L68</f>
        <v>0</v>
      </c>
      <c r="M74" s="9">
        <f>'т.2000 выгрузка '!M68</f>
        <v>0</v>
      </c>
      <c r="N74" s="9">
        <f>'т.2000 выгрузка '!N68</f>
        <v>0</v>
      </c>
      <c r="O74" s="9">
        <f>'т.2000 выгрузка '!O68</f>
        <v>0</v>
      </c>
      <c r="P74" s="9">
        <f>'т.2000 выгрузка '!P68</f>
        <v>0</v>
      </c>
      <c r="Q74" s="9">
        <f>'т.2000 выгрузка '!Q68</f>
        <v>0</v>
      </c>
      <c r="R74" s="9">
        <f>'т.2000 выгрузка '!R68</f>
        <v>0</v>
      </c>
      <c r="S74" s="9">
        <f>'т.2000 выгрузка '!S68</f>
        <v>0</v>
      </c>
      <c r="T74" s="9">
        <f>'т.2000 выгрузка '!T68</f>
        <v>0</v>
      </c>
      <c r="U74" s="9">
        <f>'т.2000 выгрузка '!U68</f>
        <v>0</v>
      </c>
      <c r="V74" s="15">
        <f t="shared" si="48"/>
        <v>0</v>
      </c>
      <c r="W74" s="15">
        <f t="shared" si="48"/>
        <v>0</v>
      </c>
      <c r="X74" s="15">
        <f t="shared" si="48"/>
        <v>0</v>
      </c>
      <c r="Y74" s="15">
        <f t="shared" si="48"/>
        <v>0</v>
      </c>
      <c r="Z74" s="15">
        <f t="shared" si="48"/>
        <v>0</v>
      </c>
      <c r="AA74" s="15">
        <f t="shared" si="48"/>
        <v>0</v>
      </c>
      <c r="AB74" s="15">
        <f t="shared" si="48"/>
        <v>0</v>
      </c>
      <c r="AC74" s="15">
        <f t="shared" si="48"/>
        <v>0</v>
      </c>
      <c r="AD74" s="15">
        <f t="shared" si="48"/>
        <v>0</v>
      </c>
      <c r="AE74" s="6">
        <f t="shared" si="50"/>
        <v>0</v>
      </c>
      <c r="AF74" s="6">
        <f t="shared" si="50"/>
        <v>0</v>
      </c>
      <c r="AG74" s="99" t="str">
        <f t="shared" ref="AG74:AG137" si="51">IF(AND(Y74&lt;&gt;0, OR(V74&lt;&gt;0, Z74&lt;&gt;0)), "0", IF(AND(Y74=0, AND(V74=0, Z74=0)), "0", 0-1))</f>
        <v>0</v>
      </c>
      <c r="AH74" s="6">
        <f t="shared" si="4"/>
        <v>0</v>
      </c>
      <c r="AI74" s="6">
        <f t="shared" si="5"/>
        <v>0</v>
      </c>
      <c r="AJ74" s="6">
        <f t="shared" si="6"/>
        <v>0</v>
      </c>
      <c r="AK74" s="121" t="str">
        <f t="shared" ref="AK74:AK137" si="52">IFERROR(G74/D74,"-")</f>
        <v>-</v>
      </c>
      <c r="AL74" s="121" t="str">
        <f t="shared" ref="AL74:AL137" si="53">IFERROR(P74/M74,"-")</f>
        <v>-</v>
      </c>
      <c r="AM74" s="121" t="str">
        <f t="shared" ref="AM74:AM137" si="54">IFERROR(Y74/V74,"-")</f>
        <v>-</v>
      </c>
    </row>
    <row r="75" spans="1:39" ht="15">
      <c r="A75" s="16" t="s">
        <v>787</v>
      </c>
      <c r="B75" s="17"/>
      <c r="C75" s="17"/>
      <c r="D75" s="18">
        <f>D53-D54-D55-D56-D57-D63-D64-D65-D66-D67-D68-D69-D70-D71-D72-D73-D74</f>
        <v>0</v>
      </c>
      <c r="E75" s="18">
        <f t="shared" ref="E75:U75" si="55">E53-E54-E55-E56-E57-E63-E64-E65-E66-E67-E68-E69-E70-E71-E72-E73-E74</f>
        <v>0</v>
      </c>
      <c r="F75" s="18">
        <f t="shared" si="55"/>
        <v>0</v>
      </c>
      <c r="G75" s="18">
        <f t="shared" si="55"/>
        <v>0</v>
      </c>
      <c r="H75" s="18">
        <f t="shared" si="55"/>
        <v>0</v>
      </c>
      <c r="I75" s="18">
        <f t="shared" si="55"/>
        <v>0</v>
      </c>
      <c r="J75" s="18">
        <f t="shared" si="55"/>
        <v>0</v>
      </c>
      <c r="K75" s="18">
        <f t="shared" si="55"/>
        <v>0</v>
      </c>
      <c r="L75" s="18">
        <f t="shared" si="55"/>
        <v>0</v>
      </c>
      <c r="M75" s="18">
        <f t="shared" si="55"/>
        <v>0</v>
      </c>
      <c r="N75" s="18">
        <f t="shared" si="55"/>
        <v>0</v>
      </c>
      <c r="O75" s="18">
        <f t="shared" si="55"/>
        <v>0</v>
      </c>
      <c r="P75" s="18">
        <f t="shared" si="55"/>
        <v>0</v>
      </c>
      <c r="Q75" s="18">
        <f t="shared" si="55"/>
        <v>0</v>
      </c>
      <c r="R75" s="18">
        <f t="shared" si="55"/>
        <v>0</v>
      </c>
      <c r="S75" s="18">
        <f t="shared" si="55"/>
        <v>0</v>
      </c>
      <c r="T75" s="18">
        <f t="shared" si="55"/>
        <v>0</v>
      </c>
      <c r="U75" s="18">
        <f t="shared" si="55"/>
        <v>0</v>
      </c>
      <c r="V75" s="18">
        <f>D75-M75</f>
        <v>0</v>
      </c>
      <c r="W75" s="18">
        <f t="shared" si="48"/>
        <v>0</v>
      </c>
      <c r="X75" s="18">
        <f t="shared" si="48"/>
        <v>0</v>
      </c>
      <c r="Y75" s="18">
        <f t="shared" si="48"/>
        <v>0</v>
      </c>
      <c r="Z75" s="18">
        <f t="shared" si="48"/>
        <v>0</v>
      </c>
      <c r="AA75" s="18">
        <f t="shared" si="48"/>
        <v>0</v>
      </c>
      <c r="AB75" s="18">
        <f t="shared" si="48"/>
        <v>0</v>
      </c>
      <c r="AC75" s="18">
        <f t="shared" si="48"/>
        <v>0</v>
      </c>
      <c r="AD75" s="18">
        <f t="shared" si="48"/>
        <v>0</v>
      </c>
      <c r="AE75" s="29">
        <f t="shared" si="50"/>
        <v>0</v>
      </c>
      <c r="AF75" s="29">
        <f t="shared" si="50"/>
        <v>0</v>
      </c>
      <c r="AG75" s="99" t="str">
        <f t="shared" si="51"/>
        <v>0</v>
      </c>
      <c r="AH75" s="29">
        <f t="shared" si="4"/>
        <v>0</v>
      </c>
      <c r="AI75" s="29">
        <f t="shared" si="5"/>
        <v>0</v>
      </c>
      <c r="AJ75" s="29">
        <f t="shared" si="6"/>
        <v>0</v>
      </c>
      <c r="AK75" s="121" t="str">
        <f t="shared" si="52"/>
        <v>-</v>
      </c>
      <c r="AL75" s="121" t="str">
        <f t="shared" si="53"/>
        <v>-</v>
      </c>
      <c r="AM75" s="121" t="str">
        <f t="shared" si="54"/>
        <v>-</v>
      </c>
    </row>
    <row r="76" spans="1:39" ht="26.25">
      <c r="A76" s="8" t="s">
        <v>194</v>
      </c>
      <c r="B76" s="8" t="s">
        <v>195</v>
      </c>
      <c r="C76" s="8" t="s">
        <v>196</v>
      </c>
      <c r="D76" s="9">
        <f>'т.2000 выгрузка '!D69</f>
        <v>0</v>
      </c>
      <c r="E76" s="9">
        <f>'т.2000 выгрузка '!E69</f>
        <v>0</v>
      </c>
      <c r="F76" s="9">
        <f>'т.2000 выгрузка '!F69</f>
        <v>0</v>
      </c>
      <c r="G76" s="9">
        <f>'т.2000 выгрузка '!G69</f>
        <v>0</v>
      </c>
      <c r="H76" s="9">
        <f>'т.2000 выгрузка '!H69</f>
        <v>0</v>
      </c>
      <c r="I76" s="9">
        <f>'т.2000 выгрузка '!I69</f>
        <v>0</v>
      </c>
      <c r="J76" s="9">
        <f>'т.2000 выгрузка '!J69</f>
        <v>0</v>
      </c>
      <c r="K76" s="9">
        <f>'т.2000 выгрузка '!K69</f>
        <v>0</v>
      </c>
      <c r="L76" s="9">
        <f>'т.2000 выгрузка '!L69</f>
        <v>0</v>
      </c>
      <c r="M76" s="9">
        <f>'т.2000 выгрузка '!M69</f>
        <v>0</v>
      </c>
      <c r="N76" s="9">
        <f>'т.2000 выгрузка '!N69</f>
        <v>0</v>
      </c>
      <c r="O76" s="9">
        <f>'т.2000 выгрузка '!O69</f>
        <v>0</v>
      </c>
      <c r="P76" s="9">
        <f>'т.2000 выгрузка '!P69</f>
        <v>0</v>
      </c>
      <c r="Q76" s="9">
        <f>'т.2000 выгрузка '!Q69</f>
        <v>0</v>
      </c>
      <c r="R76" s="9">
        <f>'т.2000 выгрузка '!R69</f>
        <v>0</v>
      </c>
      <c r="S76" s="9">
        <f>'т.2000 выгрузка '!S69</f>
        <v>0</v>
      </c>
      <c r="T76" s="9">
        <f>'т.2000 выгрузка '!T69</f>
        <v>0</v>
      </c>
      <c r="U76" s="9">
        <f>'т.2000 выгрузка '!U69</f>
        <v>0</v>
      </c>
      <c r="V76" s="15">
        <f t="shared" ref="V76:AD91" si="56">D76-M76</f>
        <v>0</v>
      </c>
      <c r="W76" s="15">
        <f t="shared" si="48"/>
        <v>0</v>
      </c>
      <c r="X76" s="15">
        <f t="shared" si="48"/>
        <v>0</v>
      </c>
      <c r="Y76" s="15">
        <f t="shared" si="48"/>
        <v>0</v>
      </c>
      <c r="Z76" s="15">
        <f t="shared" si="48"/>
        <v>0</v>
      </c>
      <c r="AA76" s="15">
        <f t="shared" si="48"/>
        <v>0</v>
      </c>
      <c r="AB76" s="15">
        <f t="shared" si="48"/>
        <v>0</v>
      </c>
      <c r="AC76" s="15">
        <f t="shared" si="48"/>
        <v>0</v>
      </c>
      <c r="AD76" s="15">
        <f t="shared" si="48"/>
        <v>0</v>
      </c>
      <c r="AE76" s="6">
        <f>V76-W76</f>
        <v>0</v>
      </c>
      <c r="AF76" s="6">
        <f>W76-X76</f>
        <v>0</v>
      </c>
      <c r="AG76" s="99" t="str">
        <f t="shared" si="51"/>
        <v>0</v>
      </c>
      <c r="AH76" s="6">
        <f t="shared" ref="AH76:AH139" si="57">Z76-AA76-AC76</f>
        <v>0</v>
      </c>
      <c r="AI76" s="6">
        <f t="shared" ref="AI76:AI139" si="58">AA76-AB76</f>
        <v>0</v>
      </c>
      <c r="AJ76" s="6">
        <f t="shared" ref="AJ76:AJ139" si="59">AC76-AD76</f>
        <v>0</v>
      </c>
      <c r="AK76" s="121" t="str">
        <f t="shared" si="52"/>
        <v>-</v>
      </c>
      <c r="AL76" s="121" t="str">
        <f t="shared" si="53"/>
        <v>-</v>
      </c>
      <c r="AM76" s="121" t="str">
        <f t="shared" si="54"/>
        <v>-</v>
      </c>
    </row>
    <row r="77" spans="1:39" ht="51.75">
      <c r="A77" s="8" t="s">
        <v>197</v>
      </c>
      <c r="B77" s="8" t="s">
        <v>198</v>
      </c>
      <c r="C77" s="8" t="s">
        <v>199</v>
      </c>
      <c r="D77" s="9">
        <f>'т.2000 выгрузка '!D70</f>
        <v>0</v>
      </c>
      <c r="E77" s="9">
        <f>'т.2000 выгрузка '!E70</f>
        <v>0</v>
      </c>
      <c r="F77" s="9">
        <f>'т.2000 выгрузка '!F70</f>
        <v>0</v>
      </c>
      <c r="G77" s="9">
        <f>'т.2000 выгрузка '!G70</f>
        <v>0</v>
      </c>
      <c r="H77" s="9">
        <f>'т.2000 выгрузка '!H70</f>
        <v>0</v>
      </c>
      <c r="I77" s="9">
        <f>'т.2000 выгрузка '!I70</f>
        <v>0</v>
      </c>
      <c r="J77" s="9">
        <f>'т.2000 выгрузка '!J70</f>
        <v>0</v>
      </c>
      <c r="K77" s="9">
        <f>'т.2000 выгрузка '!K70</f>
        <v>0</v>
      </c>
      <c r="L77" s="9">
        <f>'т.2000 выгрузка '!L70</f>
        <v>0</v>
      </c>
      <c r="M77" s="9">
        <f>'т.2000 выгрузка '!M70</f>
        <v>0</v>
      </c>
      <c r="N77" s="9">
        <f>'т.2000 выгрузка '!N70</f>
        <v>0</v>
      </c>
      <c r="O77" s="9">
        <f>'т.2000 выгрузка '!O70</f>
        <v>0</v>
      </c>
      <c r="P77" s="9">
        <f>'т.2000 выгрузка '!P70</f>
        <v>0</v>
      </c>
      <c r="Q77" s="9">
        <f>'т.2000 выгрузка '!Q70</f>
        <v>0</v>
      </c>
      <c r="R77" s="9">
        <f>'т.2000 выгрузка '!R70</f>
        <v>0</v>
      </c>
      <c r="S77" s="9">
        <f>'т.2000 выгрузка '!S70</f>
        <v>0</v>
      </c>
      <c r="T77" s="9">
        <f>'т.2000 выгрузка '!T70</f>
        <v>0</v>
      </c>
      <c r="U77" s="9">
        <f>'т.2000 выгрузка '!U70</f>
        <v>0</v>
      </c>
      <c r="V77" s="15">
        <f t="shared" si="56"/>
        <v>0</v>
      </c>
      <c r="W77" s="15">
        <f t="shared" si="56"/>
        <v>0</v>
      </c>
      <c r="X77" s="15">
        <f t="shared" si="56"/>
        <v>0</v>
      </c>
      <c r="Y77" s="15">
        <f t="shared" si="56"/>
        <v>0</v>
      </c>
      <c r="Z77" s="15">
        <f t="shared" si="56"/>
        <v>0</v>
      </c>
      <c r="AA77" s="15">
        <f t="shared" si="56"/>
        <v>0</v>
      </c>
      <c r="AB77" s="15">
        <f t="shared" si="56"/>
        <v>0</v>
      </c>
      <c r="AC77" s="15">
        <f t="shared" si="56"/>
        <v>0</v>
      </c>
      <c r="AD77" s="15">
        <f t="shared" si="56"/>
        <v>0</v>
      </c>
      <c r="AE77" s="6">
        <f t="shared" ref="AE77:AF91" si="60">V77-W77</f>
        <v>0</v>
      </c>
      <c r="AF77" s="6">
        <f t="shared" si="60"/>
        <v>0</v>
      </c>
      <c r="AG77" s="99" t="str">
        <f t="shared" si="51"/>
        <v>0</v>
      </c>
      <c r="AH77" s="6">
        <f t="shared" si="57"/>
        <v>0</v>
      </c>
      <c r="AI77" s="6">
        <f t="shared" si="58"/>
        <v>0</v>
      </c>
      <c r="AJ77" s="6">
        <f t="shared" si="59"/>
        <v>0</v>
      </c>
      <c r="AK77" s="121" t="str">
        <f t="shared" si="52"/>
        <v>-</v>
      </c>
      <c r="AL77" s="121" t="str">
        <f t="shared" si="53"/>
        <v>-</v>
      </c>
      <c r="AM77" s="121" t="str">
        <f t="shared" si="54"/>
        <v>-</v>
      </c>
    </row>
    <row r="78" spans="1:39" ht="15">
      <c r="A78" s="16" t="s">
        <v>790</v>
      </c>
      <c r="B78" s="17"/>
      <c r="C78" s="17"/>
      <c r="D78" s="18">
        <f>D76-D77</f>
        <v>0</v>
      </c>
      <c r="E78" s="18">
        <f t="shared" ref="E78:U78" si="61">E76-E77</f>
        <v>0</v>
      </c>
      <c r="F78" s="18">
        <f t="shared" si="61"/>
        <v>0</v>
      </c>
      <c r="G78" s="18">
        <f t="shared" si="61"/>
        <v>0</v>
      </c>
      <c r="H78" s="18">
        <f t="shared" si="61"/>
        <v>0</v>
      </c>
      <c r="I78" s="18">
        <f t="shared" si="61"/>
        <v>0</v>
      </c>
      <c r="J78" s="18">
        <f t="shared" si="61"/>
        <v>0</v>
      </c>
      <c r="K78" s="18">
        <f t="shared" si="61"/>
        <v>0</v>
      </c>
      <c r="L78" s="18">
        <f t="shared" si="61"/>
        <v>0</v>
      </c>
      <c r="M78" s="18">
        <f t="shared" si="61"/>
        <v>0</v>
      </c>
      <c r="N78" s="18">
        <f t="shared" si="61"/>
        <v>0</v>
      </c>
      <c r="O78" s="18">
        <f t="shared" si="61"/>
        <v>0</v>
      </c>
      <c r="P78" s="18">
        <f t="shared" si="61"/>
        <v>0</v>
      </c>
      <c r="Q78" s="18">
        <f t="shared" si="61"/>
        <v>0</v>
      </c>
      <c r="R78" s="18">
        <f t="shared" si="61"/>
        <v>0</v>
      </c>
      <c r="S78" s="18">
        <f t="shared" si="61"/>
        <v>0</v>
      </c>
      <c r="T78" s="18">
        <f t="shared" si="61"/>
        <v>0</v>
      </c>
      <c r="U78" s="18">
        <f t="shared" si="61"/>
        <v>0</v>
      </c>
      <c r="V78" s="18">
        <f t="shared" si="56"/>
        <v>0</v>
      </c>
      <c r="W78" s="18">
        <f t="shared" si="56"/>
        <v>0</v>
      </c>
      <c r="X78" s="18">
        <f t="shared" si="56"/>
        <v>0</v>
      </c>
      <c r="Y78" s="18">
        <f t="shared" si="56"/>
        <v>0</v>
      </c>
      <c r="Z78" s="18">
        <f t="shared" si="56"/>
        <v>0</v>
      </c>
      <c r="AA78" s="18">
        <f t="shared" si="56"/>
        <v>0</v>
      </c>
      <c r="AB78" s="18">
        <f t="shared" si="56"/>
        <v>0</v>
      </c>
      <c r="AC78" s="18">
        <f t="shared" si="56"/>
        <v>0</v>
      </c>
      <c r="AD78" s="18">
        <f t="shared" si="56"/>
        <v>0</v>
      </c>
      <c r="AE78" s="29">
        <f t="shared" si="60"/>
        <v>0</v>
      </c>
      <c r="AF78" s="29">
        <f t="shared" si="60"/>
        <v>0</v>
      </c>
      <c r="AG78" s="99" t="str">
        <f t="shared" si="51"/>
        <v>0</v>
      </c>
      <c r="AH78" s="29">
        <f t="shared" si="57"/>
        <v>0</v>
      </c>
      <c r="AI78" s="29">
        <f t="shared" si="58"/>
        <v>0</v>
      </c>
      <c r="AJ78" s="29">
        <f t="shared" si="59"/>
        <v>0</v>
      </c>
      <c r="AK78" s="121" t="str">
        <f t="shared" si="52"/>
        <v>-</v>
      </c>
      <c r="AL78" s="121" t="str">
        <f t="shared" si="53"/>
        <v>-</v>
      </c>
      <c r="AM78" s="121" t="str">
        <f t="shared" si="54"/>
        <v>-</v>
      </c>
    </row>
    <row r="79" spans="1:39" ht="15">
      <c r="A79" s="8" t="s">
        <v>200</v>
      </c>
      <c r="B79" s="8" t="s">
        <v>201</v>
      </c>
      <c r="C79" s="8" t="s">
        <v>202</v>
      </c>
      <c r="D79" s="9">
        <f>'т.2000 выгрузка '!D71</f>
        <v>0</v>
      </c>
      <c r="E79" s="9">
        <f>'т.2000 выгрузка '!E71</f>
        <v>0</v>
      </c>
      <c r="F79" s="9">
        <f>'т.2000 выгрузка '!F71</f>
        <v>0</v>
      </c>
      <c r="G79" s="9">
        <f>'т.2000 выгрузка '!G71</f>
        <v>0</v>
      </c>
      <c r="H79" s="9">
        <f>'т.2000 выгрузка '!H71</f>
        <v>0</v>
      </c>
      <c r="I79" s="9">
        <f>'т.2000 выгрузка '!I71</f>
        <v>0</v>
      </c>
      <c r="J79" s="9">
        <f>'т.2000 выгрузка '!J71</f>
        <v>0</v>
      </c>
      <c r="K79" s="9">
        <f>'т.2000 выгрузка '!K71</f>
        <v>0</v>
      </c>
      <c r="L79" s="9">
        <f>'т.2000 выгрузка '!L71</f>
        <v>0</v>
      </c>
      <c r="M79" s="9">
        <f>'т.2000 выгрузка '!M71</f>
        <v>0</v>
      </c>
      <c r="N79" s="9">
        <f>'т.2000 выгрузка '!N71</f>
        <v>0</v>
      </c>
      <c r="O79" s="9">
        <f>'т.2000 выгрузка '!O71</f>
        <v>0</v>
      </c>
      <c r="P79" s="9">
        <f>'т.2000 выгрузка '!P71</f>
        <v>0</v>
      </c>
      <c r="Q79" s="9">
        <f>'т.2000 выгрузка '!Q71</f>
        <v>0</v>
      </c>
      <c r="R79" s="9">
        <f>'т.2000 выгрузка '!R71</f>
        <v>0</v>
      </c>
      <c r="S79" s="9">
        <f>'т.2000 выгрузка '!S71</f>
        <v>0</v>
      </c>
      <c r="T79" s="9">
        <f>'т.2000 выгрузка '!T71</f>
        <v>0</v>
      </c>
      <c r="U79" s="9">
        <f>'т.2000 выгрузка '!U71</f>
        <v>0</v>
      </c>
      <c r="V79" s="15">
        <f t="shared" si="56"/>
        <v>0</v>
      </c>
      <c r="W79" s="15">
        <f t="shared" si="56"/>
        <v>0</v>
      </c>
      <c r="X79" s="15">
        <f t="shared" si="56"/>
        <v>0</v>
      </c>
      <c r="Y79" s="15">
        <f t="shared" si="56"/>
        <v>0</v>
      </c>
      <c r="Z79" s="15">
        <f t="shared" si="56"/>
        <v>0</v>
      </c>
      <c r="AA79" s="15">
        <f t="shared" si="56"/>
        <v>0</v>
      </c>
      <c r="AB79" s="15">
        <f t="shared" si="56"/>
        <v>0</v>
      </c>
      <c r="AC79" s="15">
        <f t="shared" si="56"/>
        <v>0</v>
      </c>
      <c r="AD79" s="15">
        <f t="shared" si="56"/>
        <v>0</v>
      </c>
      <c r="AE79" s="6">
        <f t="shared" si="60"/>
        <v>0</v>
      </c>
      <c r="AF79" s="6">
        <f t="shared" si="60"/>
        <v>0</v>
      </c>
      <c r="AG79" s="99" t="str">
        <f t="shared" si="51"/>
        <v>0</v>
      </c>
      <c r="AH79" s="6">
        <f t="shared" si="57"/>
        <v>0</v>
      </c>
      <c r="AI79" s="6">
        <f t="shared" si="58"/>
        <v>0</v>
      </c>
      <c r="AJ79" s="6">
        <f t="shared" si="59"/>
        <v>0</v>
      </c>
      <c r="AK79" s="121" t="str">
        <f t="shared" si="52"/>
        <v>-</v>
      </c>
      <c r="AL79" s="121" t="str">
        <f t="shared" si="53"/>
        <v>-</v>
      </c>
      <c r="AM79" s="121" t="str">
        <f t="shared" si="54"/>
        <v>-</v>
      </c>
    </row>
    <row r="80" spans="1:39" ht="26.25">
      <c r="A80" s="8" t="s">
        <v>203</v>
      </c>
      <c r="B80" s="8" t="s">
        <v>204</v>
      </c>
      <c r="C80" s="8" t="s">
        <v>205</v>
      </c>
      <c r="D80" s="9">
        <f>'т.2000 выгрузка '!D72</f>
        <v>0</v>
      </c>
      <c r="E80" s="9">
        <f>'т.2000 выгрузка '!E72</f>
        <v>0</v>
      </c>
      <c r="F80" s="9">
        <f>'т.2000 выгрузка '!F72</f>
        <v>0</v>
      </c>
      <c r="G80" s="9">
        <f>'т.2000 выгрузка '!G72</f>
        <v>0</v>
      </c>
      <c r="H80" s="9">
        <f>'т.2000 выгрузка '!H72</f>
        <v>0</v>
      </c>
      <c r="I80" s="9">
        <f>'т.2000 выгрузка '!I72</f>
        <v>0</v>
      </c>
      <c r="J80" s="9">
        <f>'т.2000 выгрузка '!J72</f>
        <v>0</v>
      </c>
      <c r="K80" s="9">
        <f>'т.2000 выгрузка '!K72</f>
        <v>0</v>
      </c>
      <c r="L80" s="9">
        <f>'т.2000 выгрузка '!L72</f>
        <v>0</v>
      </c>
      <c r="M80" s="9">
        <f>'т.2000 выгрузка '!M72</f>
        <v>0</v>
      </c>
      <c r="N80" s="9">
        <f>'т.2000 выгрузка '!N72</f>
        <v>0</v>
      </c>
      <c r="O80" s="9">
        <f>'т.2000 выгрузка '!O72</f>
        <v>0</v>
      </c>
      <c r="P80" s="9">
        <f>'т.2000 выгрузка '!P72</f>
        <v>0</v>
      </c>
      <c r="Q80" s="9">
        <f>'т.2000 выгрузка '!Q72</f>
        <v>0</v>
      </c>
      <c r="R80" s="9">
        <f>'т.2000 выгрузка '!R72</f>
        <v>0</v>
      </c>
      <c r="S80" s="9">
        <f>'т.2000 выгрузка '!S72</f>
        <v>0</v>
      </c>
      <c r="T80" s="9">
        <f>'т.2000 выгрузка '!T72</f>
        <v>0</v>
      </c>
      <c r="U80" s="9">
        <f>'т.2000 выгрузка '!U72</f>
        <v>0</v>
      </c>
      <c r="V80" s="15">
        <f t="shared" si="56"/>
        <v>0</v>
      </c>
      <c r="W80" s="15">
        <f t="shared" si="56"/>
        <v>0</v>
      </c>
      <c r="X80" s="15">
        <f t="shared" si="56"/>
        <v>0</v>
      </c>
      <c r="Y80" s="15">
        <f t="shared" si="56"/>
        <v>0</v>
      </c>
      <c r="Z80" s="15">
        <f t="shared" si="56"/>
        <v>0</v>
      </c>
      <c r="AA80" s="15">
        <f t="shared" si="56"/>
        <v>0</v>
      </c>
      <c r="AB80" s="15">
        <f t="shared" si="56"/>
        <v>0</v>
      </c>
      <c r="AC80" s="15">
        <f t="shared" si="56"/>
        <v>0</v>
      </c>
      <c r="AD80" s="15">
        <f t="shared" si="56"/>
        <v>0</v>
      </c>
      <c r="AE80" s="6">
        <f t="shared" si="60"/>
        <v>0</v>
      </c>
      <c r="AF80" s="6">
        <f t="shared" si="60"/>
        <v>0</v>
      </c>
      <c r="AG80" s="99" t="str">
        <f t="shared" si="51"/>
        <v>0</v>
      </c>
      <c r="AH80" s="6">
        <f t="shared" si="57"/>
        <v>0</v>
      </c>
      <c r="AI80" s="6">
        <f t="shared" si="58"/>
        <v>0</v>
      </c>
      <c r="AJ80" s="6">
        <f t="shared" si="59"/>
        <v>0</v>
      </c>
      <c r="AK80" s="121" t="str">
        <f t="shared" si="52"/>
        <v>-</v>
      </c>
      <c r="AL80" s="121" t="str">
        <f t="shared" si="53"/>
        <v>-</v>
      </c>
      <c r="AM80" s="121" t="str">
        <f t="shared" si="54"/>
        <v>-</v>
      </c>
    </row>
    <row r="81" spans="1:39" ht="15">
      <c r="A81" s="8" t="s">
        <v>206</v>
      </c>
      <c r="B81" s="8" t="s">
        <v>207</v>
      </c>
      <c r="C81" s="8" t="s">
        <v>208</v>
      </c>
      <c r="D81" s="9">
        <f>'т.2000 выгрузка '!D73</f>
        <v>0</v>
      </c>
      <c r="E81" s="9">
        <f>'т.2000 выгрузка '!E73</f>
        <v>0</v>
      </c>
      <c r="F81" s="9">
        <f>'т.2000 выгрузка '!F73</f>
        <v>0</v>
      </c>
      <c r="G81" s="9">
        <f>'т.2000 выгрузка '!G73</f>
        <v>0</v>
      </c>
      <c r="H81" s="9">
        <f>'т.2000 выгрузка '!H73</f>
        <v>0</v>
      </c>
      <c r="I81" s="9">
        <f>'т.2000 выгрузка '!I73</f>
        <v>0</v>
      </c>
      <c r="J81" s="9">
        <f>'т.2000 выгрузка '!J73</f>
        <v>0</v>
      </c>
      <c r="K81" s="9">
        <f>'т.2000 выгрузка '!K73</f>
        <v>0</v>
      </c>
      <c r="L81" s="9">
        <f>'т.2000 выгрузка '!L73</f>
        <v>0</v>
      </c>
      <c r="M81" s="9">
        <f>'т.2000 выгрузка '!M73</f>
        <v>0</v>
      </c>
      <c r="N81" s="9">
        <f>'т.2000 выгрузка '!N73</f>
        <v>0</v>
      </c>
      <c r="O81" s="9">
        <f>'т.2000 выгрузка '!O73</f>
        <v>0</v>
      </c>
      <c r="P81" s="9">
        <f>'т.2000 выгрузка '!P73</f>
        <v>0</v>
      </c>
      <c r="Q81" s="9">
        <f>'т.2000 выгрузка '!Q73</f>
        <v>0</v>
      </c>
      <c r="R81" s="9">
        <f>'т.2000 выгрузка '!R73</f>
        <v>0</v>
      </c>
      <c r="S81" s="9">
        <f>'т.2000 выгрузка '!S73</f>
        <v>0</v>
      </c>
      <c r="T81" s="9">
        <f>'т.2000 выгрузка '!T73</f>
        <v>0</v>
      </c>
      <c r="U81" s="9">
        <f>'т.2000 выгрузка '!U73</f>
        <v>0</v>
      </c>
      <c r="V81" s="15">
        <f t="shared" si="56"/>
        <v>0</v>
      </c>
      <c r="W81" s="15">
        <f t="shared" si="56"/>
        <v>0</v>
      </c>
      <c r="X81" s="15">
        <f t="shared" si="56"/>
        <v>0</v>
      </c>
      <c r="Y81" s="15">
        <f t="shared" si="56"/>
        <v>0</v>
      </c>
      <c r="Z81" s="15">
        <f t="shared" si="56"/>
        <v>0</v>
      </c>
      <c r="AA81" s="15">
        <f t="shared" si="56"/>
        <v>0</v>
      </c>
      <c r="AB81" s="15">
        <f t="shared" si="56"/>
        <v>0</v>
      </c>
      <c r="AC81" s="15">
        <f t="shared" si="56"/>
        <v>0</v>
      </c>
      <c r="AD81" s="15">
        <f t="shared" si="56"/>
        <v>0</v>
      </c>
      <c r="AE81" s="6">
        <f t="shared" si="60"/>
        <v>0</v>
      </c>
      <c r="AF81" s="6">
        <f t="shared" si="60"/>
        <v>0</v>
      </c>
      <c r="AG81" s="99" t="str">
        <f t="shared" si="51"/>
        <v>0</v>
      </c>
      <c r="AH81" s="6">
        <f t="shared" si="57"/>
        <v>0</v>
      </c>
      <c r="AI81" s="6">
        <f t="shared" si="58"/>
        <v>0</v>
      </c>
      <c r="AJ81" s="6">
        <f t="shared" si="59"/>
        <v>0</v>
      </c>
      <c r="AK81" s="121" t="str">
        <f t="shared" si="52"/>
        <v>-</v>
      </c>
      <c r="AL81" s="121" t="str">
        <f t="shared" si="53"/>
        <v>-</v>
      </c>
      <c r="AM81" s="121" t="str">
        <f t="shared" si="54"/>
        <v>-</v>
      </c>
    </row>
    <row r="82" spans="1:39" ht="26.25">
      <c r="A82" s="8" t="s">
        <v>209</v>
      </c>
      <c r="B82" s="8" t="s">
        <v>210</v>
      </c>
      <c r="C82" s="8" t="s">
        <v>211</v>
      </c>
      <c r="D82" s="9">
        <f>'т.2000 выгрузка '!D74</f>
        <v>0</v>
      </c>
      <c r="E82" s="9">
        <f>'т.2000 выгрузка '!E74</f>
        <v>0</v>
      </c>
      <c r="F82" s="9">
        <f>'т.2000 выгрузка '!F74</f>
        <v>0</v>
      </c>
      <c r="G82" s="9">
        <f>'т.2000 выгрузка '!G74</f>
        <v>0</v>
      </c>
      <c r="H82" s="9">
        <f>'т.2000 выгрузка '!H74</f>
        <v>0</v>
      </c>
      <c r="I82" s="9">
        <f>'т.2000 выгрузка '!I74</f>
        <v>0</v>
      </c>
      <c r="J82" s="9">
        <f>'т.2000 выгрузка '!J74</f>
        <v>0</v>
      </c>
      <c r="K82" s="9">
        <f>'т.2000 выгрузка '!K74</f>
        <v>0</v>
      </c>
      <c r="L82" s="9">
        <f>'т.2000 выгрузка '!L74</f>
        <v>0</v>
      </c>
      <c r="M82" s="9">
        <f>'т.2000 выгрузка '!M74</f>
        <v>0</v>
      </c>
      <c r="N82" s="9">
        <f>'т.2000 выгрузка '!N74</f>
        <v>0</v>
      </c>
      <c r="O82" s="9">
        <f>'т.2000 выгрузка '!O74</f>
        <v>0</v>
      </c>
      <c r="P82" s="9">
        <f>'т.2000 выгрузка '!P74</f>
        <v>0</v>
      </c>
      <c r="Q82" s="9">
        <f>'т.2000 выгрузка '!Q74</f>
        <v>0</v>
      </c>
      <c r="R82" s="9">
        <f>'т.2000 выгрузка '!R74</f>
        <v>0</v>
      </c>
      <c r="S82" s="9">
        <f>'т.2000 выгрузка '!S74</f>
        <v>0</v>
      </c>
      <c r="T82" s="9">
        <f>'т.2000 выгрузка '!T74</f>
        <v>0</v>
      </c>
      <c r="U82" s="9">
        <f>'т.2000 выгрузка '!U74</f>
        <v>0</v>
      </c>
      <c r="V82" s="15">
        <f t="shared" si="56"/>
        <v>0</v>
      </c>
      <c r="W82" s="15">
        <f t="shared" si="56"/>
        <v>0</v>
      </c>
      <c r="X82" s="15">
        <f t="shared" si="56"/>
        <v>0</v>
      </c>
      <c r="Y82" s="15">
        <f t="shared" si="56"/>
        <v>0</v>
      </c>
      <c r="Z82" s="15">
        <f t="shared" si="56"/>
        <v>0</v>
      </c>
      <c r="AA82" s="15">
        <f t="shared" si="56"/>
        <v>0</v>
      </c>
      <c r="AB82" s="15">
        <f t="shared" si="56"/>
        <v>0</v>
      </c>
      <c r="AC82" s="15">
        <f t="shared" si="56"/>
        <v>0</v>
      </c>
      <c r="AD82" s="15">
        <f t="shared" si="56"/>
        <v>0</v>
      </c>
      <c r="AE82" s="6">
        <f t="shared" si="60"/>
        <v>0</v>
      </c>
      <c r="AF82" s="6">
        <f t="shared" si="60"/>
        <v>0</v>
      </c>
      <c r="AG82" s="99" t="str">
        <f t="shared" si="51"/>
        <v>0</v>
      </c>
      <c r="AH82" s="6">
        <f t="shared" si="57"/>
        <v>0</v>
      </c>
      <c r="AI82" s="6">
        <f t="shared" si="58"/>
        <v>0</v>
      </c>
      <c r="AJ82" s="6">
        <f t="shared" si="59"/>
        <v>0</v>
      </c>
      <c r="AK82" s="121" t="str">
        <f t="shared" si="52"/>
        <v>-</v>
      </c>
      <c r="AL82" s="121" t="str">
        <f t="shared" si="53"/>
        <v>-</v>
      </c>
      <c r="AM82" s="121" t="str">
        <f t="shared" si="54"/>
        <v>-</v>
      </c>
    </row>
    <row r="83" spans="1:39" ht="39">
      <c r="A83" s="8" t="s">
        <v>212</v>
      </c>
      <c r="B83" s="8" t="s">
        <v>213</v>
      </c>
      <c r="C83" s="8" t="s">
        <v>214</v>
      </c>
      <c r="D83" s="9">
        <f>'т.2000 выгрузка '!D75</f>
        <v>0</v>
      </c>
      <c r="E83" s="9">
        <f>'т.2000 выгрузка '!E75</f>
        <v>0</v>
      </c>
      <c r="F83" s="9">
        <f>'т.2000 выгрузка '!F75</f>
        <v>0</v>
      </c>
      <c r="G83" s="9">
        <f>'т.2000 выгрузка '!G75</f>
        <v>0</v>
      </c>
      <c r="H83" s="9">
        <f>'т.2000 выгрузка '!H75</f>
        <v>0</v>
      </c>
      <c r="I83" s="9">
        <f>'т.2000 выгрузка '!I75</f>
        <v>0</v>
      </c>
      <c r="J83" s="9">
        <f>'т.2000 выгрузка '!J75</f>
        <v>0</v>
      </c>
      <c r="K83" s="9">
        <f>'т.2000 выгрузка '!K75</f>
        <v>0</v>
      </c>
      <c r="L83" s="9">
        <f>'т.2000 выгрузка '!L75</f>
        <v>0</v>
      </c>
      <c r="M83" s="9">
        <f>'т.2000 выгрузка '!M75</f>
        <v>0</v>
      </c>
      <c r="N83" s="9">
        <f>'т.2000 выгрузка '!N75</f>
        <v>0</v>
      </c>
      <c r="O83" s="9">
        <f>'т.2000 выгрузка '!O75</f>
        <v>0</v>
      </c>
      <c r="P83" s="9">
        <f>'т.2000 выгрузка '!P75</f>
        <v>0</v>
      </c>
      <c r="Q83" s="9">
        <f>'т.2000 выгрузка '!Q75</f>
        <v>0</v>
      </c>
      <c r="R83" s="9">
        <f>'т.2000 выгрузка '!R75</f>
        <v>0</v>
      </c>
      <c r="S83" s="9">
        <f>'т.2000 выгрузка '!S75</f>
        <v>0</v>
      </c>
      <c r="T83" s="9">
        <f>'т.2000 выгрузка '!T75</f>
        <v>0</v>
      </c>
      <c r="U83" s="9">
        <f>'т.2000 выгрузка '!U75</f>
        <v>0</v>
      </c>
      <c r="V83" s="15">
        <f t="shared" si="56"/>
        <v>0</v>
      </c>
      <c r="W83" s="15">
        <f t="shared" si="56"/>
        <v>0</v>
      </c>
      <c r="X83" s="15">
        <f t="shared" si="56"/>
        <v>0</v>
      </c>
      <c r="Y83" s="15">
        <f t="shared" si="56"/>
        <v>0</v>
      </c>
      <c r="Z83" s="15">
        <f t="shared" si="56"/>
        <v>0</v>
      </c>
      <c r="AA83" s="15">
        <f t="shared" si="56"/>
        <v>0</v>
      </c>
      <c r="AB83" s="15">
        <f t="shared" si="56"/>
        <v>0</v>
      </c>
      <c r="AC83" s="15">
        <f t="shared" si="56"/>
        <v>0</v>
      </c>
      <c r="AD83" s="15">
        <f t="shared" si="56"/>
        <v>0</v>
      </c>
      <c r="AE83" s="6">
        <f t="shared" si="60"/>
        <v>0</v>
      </c>
      <c r="AF83" s="6">
        <f t="shared" si="60"/>
        <v>0</v>
      </c>
      <c r="AG83" s="99" t="str">
        <f t="shared" si="51"/>
        <v>0</v>
      </c>
      <c r="AH83" s="6">
        <f t="shared" si="57"/>
        <v>0</v>
      </c>
      <c r="AI83" s="6">
        <f t="shared" si="58"/>
        <v>0</v>
      </c>
      <c r="AJ83" s="6">
        <f t="shared" si="59"/>
        <v>0</v>
      </c>
      <c r="AK83" s="121" t="str">
        <f t="shared" si="52"/>
        <v>-</v>
      </c>
      <c r="AL83" s="121" t="str">
        <f t="shared" si="53"/>
        <v>-</v>
      </c>
      <c r="AM83" s="121" t="str">
        <f t="shared" si="54"/>
        <v>-</v>
      </c>
    </row>
    <row r="84" spans="1:39" ht="26.25">
      <c r="A84" s="8" t="s">
        <v>215</v>
      </c>
      <c r="B84" s="8" t="s">
        <v>216</v>
      </c>
      <c r="C84" s="8" t="s">
        <v>217</v>
      </c>
      <c r="D84" s="9">
        <f>'т.2000 выгрузка '!D76</f>
        <v>0</v>
      </c>
      <c r="E84" s="9">
        <f>'т.2000 выгрузка '!E76</f>
        <v>0</v>
      </c>
      <c r="F84" s="9">
        <f>'т.2000 выгрузка '!F76</f>
        <v>0</v>
      </c>
      <c r="G84" s="9">
        <f>'т.2000 выгрузка '!G76</f>
        <v>0</v>
      </c>
      <c r="H84" s="9">
        <f>'т.2000 выгрузка '!H76</f>
        <v>0</v>
      </c>
      <c r="I84" s="9">
        <f>'т.2000 выгрузка '!I76</f>
        <v>0</v>
      </c>
      <c r="J84" s="9">
        <f>'т.2000 выгрузка '!J76</f>
        <v>0</v>
      </c>
      <c r="K84" s="9">
        <f>'т.2000 выгрузка '!K76</f>
        <v>0</v>
      </c>
      <c r="L84" s="9">
        <f>'т.2000 выгрузка '!L76</f>
        <v>0</v>
      </c>
      <c r="M84" s="9">
        <f>'т.2000 выгрузка '!M76</f>
        <v>0</v>
      </c>
      <c r="N84" s="9">
        <f>'т.2000 выгрузка '!N76</f>
        <v>0</v>
      </c>
      <c r="O84" s="9">
        <f>'т.2000 выгрузка '!O76</f>
        <v>0</v>
      </c>
      <c r="P84" s="9">
        <f>'т.2000 выгрузка '!P76</f>
        <v>0</v>
      </c>
      <c r="Q84" s="9">
        <f>'т.2000 выгрузка '!Q76</f>
        <v>0</v>
      </c>
      <c r="R84" s="9">
        <f>'т.2000 выгрузка '!R76</f>
        <v>0</v>
      </c>
      <c r="S84" s="9">
        <f>'т.2000 выгрузка '!S76</f>
        <v>0</v>
      </c>
      <c r="T84" s="9">
        <f>'т.2000 выгрузка '!T76</f>
        <v>0</v>
      </c>
      <c r="U84" s="9">
        <f>'т.2000 выгрузка '!U76</f>
        <v>0</v>
      </c>
      <c r="V84" s="15">
        <f t="shared" si="56"/>
        <v>0</v>
      </c>
      <c r="W84" s="15">
        <f t="shared" si="56"/>
        <v>0</v>
      </c>
      <c r="X84" s="15">
        <f t="shared" si="56"/>
        <v>0</v>
      </c>
      <c r="Y84" s="15">
        <f t="shared" si="56"/>
        <v>0</v>
      </c>
      <c r="Z84" s="15">
        <f t="shared" si="56"/>
        <v>0</v>
      </c>
      <c r="AA84" s="15">
        <f t="shared" si="56"/>
        <v>0</v>
      </c>
      <c r="AB84" s="15">
        <f t="shared" si="56"/>
        <v>0</v>
      </c>
      <c r="AC84" s="15">
        <f t="shared" si="56"/>
        <v>0</v>
      </c>
      <c r="AD84" s="15">
        <f t="shared" si="56"/>
        <v>0</v>
      </c>
      <c r="AE84" s="6">
        <f t="shared" si="60"/>
        <v>0</v>
      </c>
      <c r="AF84" s="6">
        <f t="shared" si="60"/>
        <v>0</v>
      </c>
      <c r="AG84" s="99" t="str">
        <f t="shared" si="51"/>
        <v>0</v>
      </c>
      <c r="AH84" s="6">
        <f t="shared" si="57"/>
        <v>0</v>
      </c>
      <c r="AI84" s="6">
        <f t="shared" si="58"/>
        <v>0</v>
      </c>
      <c r="AJ84" s="6">
        <f t="shared" si="59"/>
        <v>0</v>
      </c>
      <c r="AK84" s="121" t="str">
        <f t="shared" si="52"/>
        <v>-</v>
      </c>
      <c r="AL84" s="121" t="str">
        <f t="shared" si="53"/>
        <v>-</v>
      </c>
      <c r="AM84" s="121" t="str">
        <f t="shared" si="54"/>
        <v>-</v>
      </c>
    </row>
    <row r="85" spans="1:39" ht="15">
      <c r="A85" s="8" t="s">
        <v>218</v>
      </c>
      <c r="B85" s="8" t="s">
        <v>219</v>
      </c>
      <c r="C85" s="8" t="s">
        <v>220</v>
      </c>
      <c r="D85" s="9">
        <f>'т.2000 выгрузка '!D77</f>
        <v>0</v>
      </c>
      <c r="E85" s="9">
        <f>'т.2000 выгрузка '!E77</f>
        <v>0</v>
      </c>
      <c r="F85" s="9">
        <f>'т.2000 выгрузка '!F77</f>
        <v>0</v>
      </c>
      <c r="G85" s="9">
        <f>'т.2000 выгрузка '!G77</f>
        <v>0</v>
      </c>
      <c r="H85" s="9">
        <f>'т.2000 выгрузка '!H77</f>
        <v>0</v>
      </c>
      <c r="I85" s="9">
        <f>'т.2000 выгрузка '!I77</f>
        <v>0</v>
      </c>
      <c r="J85" s="9">
        <f>'т.2000 выгрузка '!J77</f>
        <v>0</v>
      </c>
      <c r="K85" s="9">
        <f>'т.2000 выгрузка '!K77</f>
        <v>0</v>
      </c>
      <c r="L85" s="9">
        <f>'т.2000 выгрузка '!L77</f>
        <v>0</v>
      </c>
      <c r="M85" s="9">
        <f>'т.2000 выгрузка '!M77</f>
        <v>0</v>
      </c>
      <c r="N85" s="9">
        <f>'т.2000 выгрузка '!N77</f>
        <v>0</v>
      </c>
      <c r="O85" s="9">
        <f>'т.2000 выгрузка '!O77</f>
        <v>0</v>
      </c>
      <c r="P85" s="9">
        <f>'т.2000 выгрузка '!P77</f>
        <v>0</v>
      </c>
      <c r="Q85" s="9">
        <f>'т.2000 выгрузка '!Q77</f>
        <v>0</v>
      </c>
      <c r="R85" s="9">
        <f>'т.2000 выгрузка '!R77</f>
        <v>0</v>
      </c>
      <c r="S85" s="9">
        <f>'т.2000 выгрузка '!S77</f>
        <v>0</v>
      </c>
      <c r="T85" s="9">
        <f>'т.2000 выгрузка '!T77</f>
        <v>0</v>
      </c>
      <c r="U85" s="9">
        <f>'т.2000 выгрузка '!U77</f>
        <v>0</v>
      </c>
      <c r="V85" s="15">
        <f>D85-M85</f>
        <v>0</v>
      </c>
      <c r="W85" s="15">
        <f t="shared" si="56"/>
        <v>0</v>
      </c>
      <c r="X85" s="15">
        <f t="shared" si="56"/>
        <v>0</v>
      </c>
      <c r="Y85" s="15">
        <f t="shared" si="56"/>
        <v>0</v>
      </c>
      <c r="Z85" s="15">
        <f t="shared" si="56"/>
        <v>0</v>
      </c>
      <c r="AA85" s="15">
        <f t="shared" si="56"/>
        <v>0</v>
      </c>
      <c r="AB85" s="15">
        <f t="shared" si="56"/>
        <v>0</v>
      </c>
      <c r="AC85" s="15">
        <f t="shared" si="56"/>
        <v>0</v>
      </c>
      <c r="AD85" s="15">
        <f t="shared" si="56"/>
        <v>0</v>
      </c>
      <c r="AE85" s="6">
        <f t="shared" si="60"/>
        <v>0</v>
      </c>
      <c r="AF85" s="6">
        <f t="shared" si="60"/>
        <v>0</v>
      </c>
      <c r="AG85" s="99" t="str">
        <f t="shared" si="51"/>
        <v>0</v>
      </c>
      <c r="AH85" s="6">
        <f t="shared" si="57"/>
        <v>0</v>
      </c>
      <c r="AI85" s="6">
        <f t="shared" si="58"/>
        <v>0</v>
      </c>
      <c r="AJ85" s="6">
        <f t="shared" si="59"/>
        <v>0</v>
      </c>
      <c r="AK85" s="121" t="str">
        <f t="shared" si="52"/>
        <v>-</v>
      </c>
      <c r="AL85" s="121" t="str">
        <f t="shared" si="53"/>
        <v>-</v>
      </c>
      <c r="AM85" s="121" t="str">
        <f t="shared" si="54"/>
        <v>-</v>
      </c>
    </row>
    <row r="86" spans="1:39" ht="26.25">
      <c r="A86" s="8" t="s">
        <v>221</v>
      </c>
      <c r="B86" s="8" t="s">
        <v>222</v>
      </c>
      <c r="C86" s="8" t="s">
        <v>223</v>
      </c>
      <c r="D86" s="9">
        <f>'т.2000 выгрузка '!D78</f>
        <v>0</v>
      </c>
      <c r="E86" s="9">
        <f>'т.2000 выгрузка '!E78</f>
        <v>0</v>
      </c>
      <c r="F86" s="9">
        <f>'т.2000 выгрузка '!F78</f>
        <v>0</v>
      </c>
      <c r="G86" s="9">
        <f>'т.2000 выгрузка '!G78</f>
        <v>0</v>
      </c>
      <c r="H86" s="9">
        <f>'т.2000 выгрузка '!H78</f>
        <v>0</v>
      </c>
      <c r="I86" s="9">
        <f>'т.2000 выгрузка '!I78</f>
        <v>0</v>
      </c>
      <c r="J86" s="9">
        <f>'т.2000 выгрузка '!J78</f>
        <v>0</v>
      </c>
      <c r="K86" s="9">
        <f>'т.2000 выгрузка '!K78</f>
        <v>0</v>
      </c>
      <c r="L86" s="9">
        <f>'т.2000 выгрузка '!L78</f>
        <v>0</v>
      </c>
      <c r="M86" s="9">
        <f>'т.2000 выгрузка '!M78</f>
        <v>0</v>
      </c>
      <c r="N86" s="9">
        <f>'т.2000 выгрузка '!N78</f>
        <v>0</v>
      </c>
      <c r="O86" s="9">
        <f>'т.2000 выгрузка '!O78</f>
        <v>0</v>
      </c>
      <c r="P86" s="9">
        <f>'т.2000 выгрузка '!P78</f>
        <v>0</v>
      </c>
      <c r="Q86" s="9">
        <f>'т.2000 выгрузка '!Q78</f>
        <v>0</v>
      </c>
      <c r="R86" s="9">
        <f>'т.2000 выгрузка '!R78</f>
        <v>0</v>
      </c>
      <c r="S86" s="9">
        <f>'т.2000 выгрузка '!S78</f>
        <v>0</v>
      </c>
      <c r="T86" s="9">
        <f>'т.2000 выгрузка '!T78</f>
        <v>0</v>
      </c>
      <c r="U86" s="9">
        <f>'т.2000 выгрузка '!U78</f>
        <v>0</v>
      </c>
      <c r="V86" s="15">
        <f t="shared" ref="V86:AD101" si="62">D86-M86</f>
        <v>0</v>
      </c>
      <c r="W86" s="15">
        <f t="shared" si="56"/>
        <v>0</v>
      </c>
      <c r="X86" s="15">
        <f t="shared" si="56"/>
        <v>0</v>
      </c>
      <c r="Y86" s="15">
        <f t="shared" si="56"/>
        <v>0</v>
      </c>
      <c r="Z86" s="15">
        <f t="shared" si="56"/>
        <v>0</v>
      </c>
      <c r="AA86" s="15">
        <f t="shared" si="56"/>
        <v>0</v>
      </c>
      <c r="AB86" s="15">
        <f t="shared" si="56"/>
        <v>0</v>
      </c>
      <c r="AC86" s="15">
        <f t="shared" si="56"/>
        <v>0</v>
      </c>
      <c r="AD86" s="15">
        <f t="shared" si="56"/>
        <v>0</v>
      </c>
      <c r="AE86" s="6">
        <f t="shared" si="60"/>
        <v>0</v>
      </c>
      <c r="AF86" s="6">
        <f t="shared" si="60"/>
        <v>0</v>
      </c>
      <c r="AG86" s="99" t="str">
        <f t="shared" si="51"/>
        <v>0</v>
      </c>
      <c r="AH86" s="6">
        <f t="shared" si="57"/>
        <v>0</v>
      </c>
      <c r="AI86" s="6">
        <f t="shared" si="58"/>
        <v>0</v>
      </c>
      <c r="AJ86" s="6">
        <f t="shared" si="59"/>
        <v>0</v>
      </c>
      <c r="AK86" s="121" t="str">
        <f t="shared" si="52"/>
        <v>-</v>
      </c>
      <c r="AL86" s="121" t="str">
        <f t="shared" si="53"/>
        <v>-</v>
      </c>
      <c r="AM86" s="121" t="str">
        <f t="shared" si="54"/>
        <v>-</v>
      </c>
    </row>
    <row r="87" spans="1:39" ht="51.75">
      <c r="A87" s="8" t="s">
        <v>224</v>
      </c>
      <c r="B87" s="8" t="s">
        <v>225</v>
      </c>
      <c r="C87" s="8" t="s">
        <v>226</v>
      </c>
      <c r="D87" s="9">
        <f>'т.2000 выгрузка '!D79</f>
        <v>0</v>
      </c>
      <c r="E87" s="9">
        <f>'т.2000 выгрузка '!E79</f>
        <v>0</v>
      </c>
      <c r="F87" s="9">
        <f>'т.2000 выгрузка '!F79</f>
        <v>0</v>
      </c>
      <c r="G87" s="9">
        <f>'т.2000 выгрузка '!G79</f>
        <v>0</v>
      </c>
      <c r="H87" s="9">
        <f>'т.2000 выгрузка '!H79</f>
        <v>0</v>
      </c>
      <c r="I87" s="9">
        <f>'т.2000 выгрузка '!I79</f>
        <v>0</v>
      </c>
      <c r="J87" s="9">
        <f>'т.2000 выгрузка '!J79</f>
        <v>0</v>
      </c>
      <c r="K87" s="9">
        <f>'т.2000 выгрузка '!K79</f>
        <v>0</v>
      </c>
      <c r="L87" s="9">
        <f>'т.2000 выгрузка '!L79</f>
        <v>0</v>
      </c>
      <c r="M87" s="9">
        <f>'т.2000 выгрузка '!M79</f>
        <v>0</v>
      </c>
      <c r="N87" s="9">
        <f>'т.2000 выгрузка '!N79</f>
        <v>0</v>
      </c>
      <c r="O87" s="9">
        <f>'т.2000 выгрузка '!O79</f>
        <v>0</v>
      </c>
      <c r="P87" s="9">
        <f>'т.2000 выгрузка '!P79</f>
        <v>0</v>
      </c>
      <c r="Q87" s="9">
        <f>'т.2000 выгрузка '!Q79</f>
        <v>0</v>
      </c>
      <c r="R87" s="9">
        <f>'т.2000 выгрузка '!R79</f>
        <v>0</v>
      </c>
      <c r="S87" s="9">
        <f>'т.2000 выгрузка '!S79</f>
        <v>0</v>
      </c>
      <c r="T87" s="9">
        <f>'т.2000 выгрузка '!T79</f>
        <v>0</v>
      </c>
      <c r="U87" s="9">
        <f>'т.2000 выгрузка '!U79</f>
        <v>0</v>
      </c>
      <c r="V87" s="15">
        <f t="shared" si="62"/>
        <v>0</v>
      </c>
      <c r="W87" s="15">
        <f t="shared" si="56"/>
        <v>0</v>
      </c>
      <c r="X87" s="15">
        <f t="shared" si="56"/>
        <v>0</v>
      </c>
      <c r="Y87" s="15">
        <f t="shared" si="56"/>
        <v>0</v>
      </c>
      <c r="Z87" s="15">
        <f t="shared" si="56"/>
        <v>0</v>
      </c>
      <c r="AA87" s="15">
        <f t="shared" si="56"/>
        <v>0</v>
      </c>
      <c r="AB87" s="15">
        <f t="shared" si="56"/>
        <v>0</v>
      </c>
      <c r="AC87" s="15">
        <f t="shared" si="56"/>
        <v>0</v>
      </c>
      <c r="AD87" s="15">
        <f t="shared" si="56"/>
        <v>0</v>
      </c>
      <c r="AE87" s="6">
        <f t="shared" si="60"/>
        <v>0</v>
      </c>
      <c r="AF87" s="6">
        <f t="shared" si="60"/>
        <v>0</v>
      </c>
      <c r="AG87" s="99" t="str">
        <f t="shared" si="51"/>
        <v>0</v>
      </c>
      <c r="AH87" s="6">
        <f t="shared" si="57"/>
        <v>0</v>
      </c>
      <c r="AI87" s="6">
        <f t="shared" si="58"/>
        <v>0</v>
      </c>
      <c r="AJ87" s="6">
        <f t="shared" si="59"/>
        <v>0</v>
      </c>
      <c r="AK87" s="121" t="str">
        <f t="shared" si="52"/>
        <v>-</v>
      </c>
      <c r="AL87" s="121" t="str">
        <f t="shared" si="53"/>
        <v>-</v>
      </c>
      <c r="AM87" s="121" t="str">
        <f t="shared" si="54"/>
        <v>-</v>
      </c>
    </row>
    <row r="88" spans="1:39" ht="15">
      <c r="A88" s="8" t="s">
        <v>227</v>
      </c>
      <c r="B88" s="8" t="s">
        <v>228</v>
      </c>
      <c r="C88" s="8" t="s">
        <v>229</v>
      </c>
      <c r="D88" s="9">
        <f>'т.2000 выгрузка '!D80</f>
        <v>0</v>
      </c>
      <c r="E88" s="9">
        <f>'т.2000 выгрузка '!E80</f>
        <v>0</v>
      </c>
      <c r="F88" s="9">
        <f>'т.2000 выгрузка '!F80</f>
        <v>0</v>
      </c>
      <c r="G88" s="9">
        <f>'т.2000 выгрузка '!G80</f>
        <v>0</v>
      </c>
      <c r="H88" s="9">
        <f>'т.2000 выгрузка '!H80</f>
        <v>0</v>
      </c>
      <c r="I88" s="9">
        <f>'т.2000 выгрузка '!I80</f>
        <v>0</v>
      </c>
      <c r="J88" s="9">
        <f>'т.2000 выгрузка '!J80</f>
        <v>0</v>
      </c>
      <c r="K88" s="9">
        <f>'т.2000 выгрузка '!K80</f>
        <v>0</v>
      </c>
      <c r="L88" s="9">
        <f>'т.2000 выгрузка '!L80</f>
        <v>0</v>
      </c>
      <c r="M88" s="9">
        <f>'т.2000 выгрузка '!M80</f>
        <v>0</v>
      </c>
      <c r="N88" s="9">
        <f>'т.2000 выгрузка '!N80</f>
        <v>0</v>
      </c>
      <c r="O88" s="9">
        <f>'т.2000 выгрузка '!O80</f>
        <v>0</v>
      </c>
      <c r="P88" s="9">
        <f>'т.2000 выгрузка '!P80</f>
        <v>0</v>
      </c>
      <c r="Q88" s="9">
        <f>'т.2000 выгрузка '!Q80</f>
        <v>0</v>
      </c>
      <c r="R88" s="9">
        <f>'т.2000 выгрузка '!R80</f>
        <v>0</v>
      </c>
      <c r="S88" s="9">
        <f>'т.2000 выгрузка '!S80</f>
        <v>0</v>
      </c>
      <c r="T88" s="9">
        <f>'т.2000 выгрузка '!T80</f>
        <v>0</v>
      </c>
      <c r="U88" s="9">
        <f>'т.2000 выгрузка '!U80</f>
        <v>0</v>
      </c>
      <c r="V88" s="15">
        <f t="shared" si="62"/>
        <v>0</v>
      </c>
      <c r="W88" s="15">
        <f t="shared" si="56"/>
        <v>0</v>
      </c>
      <c r="X88" s="15">
        <f t="shared" si="56"/>
        <v>0</v>
      </c>
      <c r="Y88" s="15">
        <f t="shared" si="56"/>
        <v>0</v>
      </c>
      <c r="Z88" s="15">
        <f t="shared" si="56"/>
        <v>0</v>
      </c>
      <c r="AA88" s="15">
        <f t="shared" si="56"/>
        <v>0</v>
      </c>
      <c r="AB88" s="15">
        <f t="shared" si="56"/>
        <v>0</v>
      </c>
      <c r="AC88" s="15">
        <f t="shared" si="56"/>
        <v>0</v>
      </c>
      <c r="AD88" s="15">
        <f t="shared" si="56"/>
        <v>0</v>
      </c>
      <c r="AE88" s="6">
        <f t="shared" si="60"/>
        <v>0</v>
      </c>
      <c r="AF88" s="6">
        <f t="shared" si="60"/>
        <v>0</v>
      </c>
      <c r="AG88" s="99" t="str">
        <f t="shared" si="51"/>
        <v>0</v>
      </c>
      <c r="AH88" s="6">
        <f t="shared" si="57"/>
        <v>0</v>
      </c>
      <c r="AI88" s="6">
        <f t="shared" si="58"/>
        <v>0</v>
      </c>
      <c r="AJ88" s="6">
        <f t="shared" si="59"/>
        <v>0</v>
      </c>
      <c r="AK88" s="121" t="str">
        <f t="shared" si="52"/>
        <v>-</v>
      </c>
      <c r="AL88" s="121" t="str">
        <f t="shared" si="53"/>
        <v>-</v>
      </c>
      <c r="AM88" s="121" t="str">
        <f t="shared" si="54"/>
        <v>-</v>
      </c>
    </row>
    <row r="89" spans="1:39" ht="26.25">
      <c r="A89" s="8" t="s">
        <v>230</v>
      </c>
      <c r="B89" s="8" t="s">
        <v>231</v>
      </c>
      <c r="C89" s="8" t="s">
        <v>232</v>
      </c>
      <c r="D89" s="9">
        <f>'т.2000 выгрузка '!D81</f>
        <v>0</v>
      </c>
      <c r="E89" s="9">
        <f>'т.2000 выгрузка '!E81</f>
        <v>0</v>
      </c>
      <c r="F89" s="9">
        <f>'т.2000 выгрузка '!F81</f>
        <v>0</v>
      </c>
      <c r="G89" s="9">
        <f>'т.2000 выгрузка '!G81</f>
        <v>0</v>
      </c>
      <c r="H89" s="9">
        <f>'т.2000 выгрузка '!H81</f>
        <v>0</v>
      </c>
      <c r="I89" s="9">
        <f>'т.2000 выгрузка '!I81</f>
        <v>0</v>
      </c>
      <c r="J89" s="9">
        <f>'т.2000 выгрузка '!J81</f>
        <v>0</v>
      </c>
      <c r="K89" s="9">
        <f>'т.2000 выгрузка '!K81</f>
        <v>0</v>
      </c>
      <c r="L89" s="9">
        <f>'т.2000 выгрузка '!L81</f>
        <v>0</v>
      </c>
      <c r="M89" s="9">
        <f>'т.2000 выгрузка '!M81</f>
        <v>0</v>
      </c>
      <c r="N89" s="9">
        <f>'т.2000 выгрузка '!N81</f>
        <v>0</v>
      </c>
      <c r="O89" s="9">
        <f>'т.2000 выгрузка '!O81</f>
        <v>0</v>
      </c>
      <c r="P89" s="9">
        <f>'т.2000 выгрузка '!P81</f>
        <v>0</v>
      </c>
      <c r="Q89" s="9">
        <f>'т.2000 выгрузка '!Q81</f>
        <v>0</v>
      </c>
      <c r="R89" s="9">
        <f>'т.2000 выгрузка '!R81</f>
        <v>0</v>
      </c>
      <c r="S89" s="9">
        <f>'т.2000 выгрузка '!S81</f>
        <v>0</v>
      </c>
      <c r="T89" s="9">
        <f>'т.2000 выгрузка '!T81</f>
        <v>0</v>
      </c>
      <c r="U89" s="9">
        <f>'т.2000 выгрузка '!U81</f>
        <v>0</v>
      </c>
      <c r="V89" s="15">
        <f t="shared" si="62"/>
        <v>0</v>
      </c>
      <c r="W89" s="15">
        <f t="shared" si="56"/>
        <v>0</v>
      </c>
      <c r="X89" s="15">
        <f t="shared" si="56"/>
        <v>0</v>
      </c>
      <c r="Y89" s="15">
        <f t="shared" si="56"/>
        <v>0</v>
      </c>
      <c r="Z89" s="15">
        <f t="shared" si="56"/>
        <v>0</v>
      </c>
      <c r="AA89" s="15">
        <f t="shared" si="56"/>
        <v>0</v>
      </c>
      <c r="AB89" s="15">
        <f t="shared" si="56"/>
        <v>0</v>
      </c>
      <c r="AC89" s="15">
        <f t="shared" si="56"/>
        <v>0</v>
      </c>
      <c r="AD89" s="15">
        <f t="shared" si="56"/>
        <v>0</v>
      </c>
      <c r="AE89" s="6">
        <f t="shared" si="60"/>
        <v>0</v>
      </c>
      <c r="AF89" s="6">
        <f t="shared" si="60"/>
        <v>0</v>
      </c>
      <c r="AG89" s="99" t="str">
        <f t="shared" si="51"/>
        <v>0</v>
      </c>
      <c r="AH89" s="6">
        <f t="shared" si="57"/>
        <v>0</v>
      </c>
      <c r="AI89" s="6">
        <f t="shared" si="58"/>
        <v>0</v>
      </c>
      <c r="AJ89" s="6">
        <f t="shared" si="59"/>
        <v>0</v>
      </c>
      <c r="AK89" s="121" t="str">
        <f t="shared" si="52"/>
        <v>-</v>
      </c>
      <c r="AL89" s="121" t="str">
        <f t="shared" si="53"/>
        <v>-</v>
      </c>
      <c r="AM89" s="121" t="str">
        <f t="shared" si="54"/>
        <v>-</v>
      </c>
    </row>
    <row r="90" spans="1:39" ht="15">
      <c r="A90" s="8" t="s">
        <v>233</v>
      </c>
      <c r="B90" s="8" t="s">
        <v>234</v>
      </c>
      <c r="C90" s="8" t="s">
        <v>235</v>
      </c>
      <c r="D90" s="9">
        <f>'т.2000 выгрузка '!D82</f>
        <v>0</v>
      </c>
      <c r="E90" s="9">
        <f>'т.2000 выгрузка '!E82</f>
        <v>0</v>
      </c>
      <c r="F90" s="9">
        <f>'т.2000 выгрузка '!F82</f>
        <v>0</v>
      </c>
      <c r="G90" s="9">
        <f>'т.2000 выгрузка '!G82</f>
        <v>0</v>
      </c>
      <c r="H90" s="9">
        <f>'т.2000 выгрузка '!H82</f>
        <v>0</v>
      </c>
      <c r="I90" s="9">
        <f>'т.2000 выгрузка '!I82</f>
        <v>0</v>
      </c>
      <c r="J90" s="9">
        <f>'т.2000 выгрузка '!J82</f>
        <v>0</v>
      </c>
      <c r="K90" s="9">
        <f>'т.2000 выгрузка '!K82</f>
        <v>0</v>
      </c>
      <c r="L90" s="9">
        <f>'т.2000 выгрузка '!L82</f>
        <v>0</v>
      </c>
      <c r="M90" s="9">
        <f>'т.2000 выгрузка '!M82</f>
        <v>0</v>
      </c>
      <c r="N90" s="9">
        <f>'т.2000 выгрузка '!N82</f>
        <v>0</v>
      </c>
      <c r="O90" s="9">
        <f>'т.2000 выгрузка '!O82</f>
        <v>0</v>
      </c>
      <c r="P90" s="9">
        <f>'т.2000 выгрузка '!P82</f>
        <v>0</v>
      </c>
      <c r="Q90" s="9">
        <f>'т.2000 выгрузка '!Q82</f>
        <v>0</v>
      </c>
      <c r="R90" s="9">
        <f>'т.2000 выгрузка '!R82</f>
        <v>0</v>
      </c>
      <c r="S90" s="9">
        <f>'т.2000 выгрузка '!S82</f>
        <v>0</v>
      </c>
      <c r="T90" s="9">
        <f>'т.2000 выгрузка '!T82</f>
        <v>0</v>
      </c>
      <c r="U90" s="9">
        <f>'т.2000 выгрузка '!U82</f>
        <v>0</v>
      </c>
      <c r="V90" s="15">
        <f t="shared" si="62"/>
        <v>0</v>
      </c>
      <c r="W90" s="15">
        <f t="shared" si="56"/>
        <v>0</v>
      </c>
      <c r="X90" s="15">
        <f t="shared" si="56"/>
        <v>0</v>
      </c>
      <c r="Y90" s="15">
        <f t="shared" si="56"/>
        <v>0</v>
      </c>
      <c r="Z90" s="15">
        <f t="shared" si="56"/>
        <v>0</v>
      </c>
      <c r="AA90" s="15">
        <f t="shared" si="56"/>
        <v>0</v>
      </c>
      <c r="AB90" s="15">
        <f t="shared" si="56"/>
        <v>0</v>
      </c>
      <c r="AC90" s="15">
        <f t="shared" si="56"/>
        <v>0</v>
      </c>
      <c r="AD90" s="15">
        <f t="shared" si="56"/>
        <v>0</v>
      </c>
      <c r="AE90" s="6">
        <f t="shared" si="60"/>
        <v>0</v>
      </c>
      <c r="AF90" s="6">
        <f t="shared" si="60"/>
        <v>0</v>
      </c>
      <c r="AG90" s="99" t="str">
        <f t="shared" si="51"/>
        <v>0</v>
      </c>
      <c r="AH90" s="6">
        <f t="shared" si="57"/>
        <v>0</v>
      </c>
      <c r="AI90" s="6">
        <f t="shared" si="58"/>
        <v>0</v>
      </c>
      <c r="AJ90" s="6">
        <f t="shared" si="59"/>
        <v>0</v>
      </c>
      <c r="AK90" s="121" t="str">
        <f t="shared" si="52"/>
        <v>-</v>
      </c>
      <c r="AL90" s="121" t="str">
        <f t="shared" si="53"/>
        <v>-</v>
      </c>
      <c r="AM90" s="121" t="str">
        <f t="shared" si="54"/>
        <v>-</v>
      </c>
    </row>
    <row r="91" spans="1:39" ht="26.25">
      <c r="A91" s="8" t="s">
        <v>236</v>
      </c>
      <c r="B91" s="8" t="s">
        <v>237</v>
      </c>
      <c r="C91" s="8" t="s">
        <v>238</v>
      </c>
      <c r="D91" s="9">
        <f>'т.2000 выгрузка '!D83</f>
        <v>0</v>
      </c>
      <c r="E91" s="9">
        <f>'т.2000 выгрузка '!E83</f>
        <v>0</v>
      </c>
      <c r="F91" s="9">
        <f>'т.2000 выгрузка '!F83</f>
        <v>0</v>
      </c>
      <c r="G91" s="9">
        <f>'т.2000 выгрузка '!G83</f>
        <v>0</v>
      </c>
      <c r="H91" s="9">
        <f>'т.2000 выгрузка '!H83</f>
        <v>0</v>
      </c>
      <c r="I91" s="9">
        <f>'т.2000 выгрузка '!I83</f>
        <v>0</v>
      </c>
      <c r="J91" s="9">
        <f>'т.2000 выгрузка '!J83</f>
        <v>0</v>
      </c>
      <c r="K91" s="9">
        <f>'т.2000 выгрузка '!K83</f>
        <v>0</v>
      </c>
      <c r="L91" s="9">
        <f>'т.2000 выгрузка '!L83</f>
        <v>0</v>
      </c>
      <c r="M91" s="9">
        <f>'т.2000 выгрузка '!M83</f>
        <v>0</v>
      </c>
      <c r="N91" s="9">
        <f>'т.2000 выгрузка '!N83</f>
        <v>0</v>
      </c>
      <c r="O91" s="9">
        <f>'т.2000 выгрузка '!O83</f>
        <v>0</v>
      </c>
      <c r="P91" s="9">
        <f>'т.2000 выгрузка '!P83</f>
        <v>0</v>
      </c>
      <c r="Q91" s="9">
        <f>'т.2000 выгрузка '!Q83</f>
        <v>0</v>
      </c>
      <c r="R91" s="9">
        <f>'т.2000 выгрузка '!R83</f>
        <v>0</v>
      </c>
      <c r="S91" s="9">
        <f>'т.2000 выгрузка '!S83</f>
        <v>0</v>
      </c>
      <c r="T91" s="9">
        <f>'т.2000 выгрузка '!T83</f>
        <v>0</v>
      </c>
      <c r="U91" s="9">
        <f>'т.2000 выгрузка '!U83</f>
        <v>0</v>
      </c>
      <c r="V91" s="15">
        <f t="shared" si="62"/>
        <v>0</v>
      </c>
      <c r="W91" s="15">
        <f t="shared" si="56"/>
        <v>0</v>
      </c>
      <c r="X91" s="15">
        <f t="shared" si="56"/>
        <v>0</v>
      </c>
      <c r="Y91" s="15">
        <f t="shared" si="56"/>
        <v>0</v>
      </c>
      <c r="Z91" s="15">
        <f t="shared" si="56"/>
        <v>0</v>
      </c>
      <c r="AA91" s="15">
        <f t="shared" si="56"/>
        <v>0</v>
      </c>
      <c r="AB91" s="15">
        <f t="shared" si="56"/>
        <v>0</v>
      </c>
      <c r="AC91" s="15">
        <f t="shared" si="56"/>
        <v>0</v>
      </c>
      <c r="AD91" s="15">
        <f t="shared" si="56"/>
        <v>0</v>
      </c>
      <c r="AE91" s="6">
        <f t="shared" si="60"/>
        <v>0</v>
      </c>
      <c r="AF91" s="6">
        <f t="shared" si="60"/>
        <v>0</v>
      </c>
      <c r="AG91" s="99" t="str">
        <f t="shared" si="51"/>
        <v>0</v>
      </c>
      <c r="AH91" s="6">
        <f t="shared" si="57"/>
        <v>0</v>
      </c>
      <c r="AI91" s="6">
        <f t="shared" si="58"/>
        <v>0</v>
      </c>
      <c r="AJ91" s="6">
        <f t="shared" si="59"/>
        <v>0</v>
      </c>
      <c r="AK91" s="121" t="str">
        <f t="shared" si="52"/>
        <v>-</v>
      </c>
      <c r="AL91" s="121" t="str">
        <f t="shared" si="53"/>
        <v>-</v>
      </c>
      <c r="AM91" s="121" t="str">
        <f t="shared" si="54"/>
        <v>-</v>
      </c>
    </row>
    <row r="92" spans="1:39" ht="26.25">
      <c r="A92" s="8" t="s">
        <v>239</v>
      </c>
      <c r="B92" s="8" t="s">
        <v>240</v>
      </c>
      <c r="C92" s="8" t="s">
        <v>241</v>
      </c>
      <c r="D92" s="9">
        <f>'т.2000 выгрузка '!D84</f>
        <v>0</v>
      </c>
      <c r="E92" s="9">
        <f>'т.2000 выгрузка '!E84</f>
        <v>0</v>
      </c>
      <c r="F92" s="9">
        <f>'т.2000 выгрузка '!F84</f>
        <v>0</v>
      </c>
      <c r="G92" s="9">
        <f>'т.2000 выгрузка '!G84</f>
        <v>0</v>
      </c>
      <c r="H92" s="9">
        <f>'т.2000 выгрузка '!H84</f>
        <v>0</v>
      </c>
      <c r="I92" s="9">
        <f>'т.2000 выгрузка '!I84</f>
        <v>0</v>
      </c>
      <c r="J92" s="9">
        <f>'т.2000 выгрузка '!J84</f>
        <v>0</v>
      </c>
      <c r="K92" s="9">
        <f>'т.2000 выгрузка '!K84</f>
        <v>0</v>
      </c>
      <c r="L92" s="9">
        <f>'т.2000 выгрузка '!L84</f>
        <v>0</v>
      </c>
      <c r="M92" s="9">
        <f>'т.2000 выгрузка '!M84</f>
        <v>0</v>
      </c>
      <c r="N92" s="9">
        <f>'т.2000 выгрузка '!N84</f>
        <v>0</v>
      </c>
      <c r="O92" s="9">
        <f>'т.2000 выгрузка '!O84</f>
        <v>0</v>
      </c>
      <c r="P92" s="9">
        <f>'т.2000 выгрузка '!P84</f>
        <v>0</v>
      </c>
      <c r="Q92" s="9">
        <f>'т.2000 выгрузка '!Q84</f>
        <v>0</v>
      </c>
      <c r="R92" s="9">
        <f>'т.2000 выгрузка '!R84</f>
        <v>0</v>
      </c>
      <c r="S92" s="9">
        <f>'т.2000 выгрузка '!S84</f>
        <v>0</v>
      </c>
      <c r="T92" s="9">
        <f>'т.2000 выгрузка '!T84</f>
        <v>0</v>
      </c>
      <c r="U92" s="9">
        <f>'т.2000 выгрузка '!U84</f>
        <v>0</v>
      </c>
      <c r="V92" s="15">
        <f t="shared" si="62"/>
        <v>0</v>
      </c>
      <c r="W92" s="15">
        <f t="shared" si="62"/>
        <v>0</v>
      </c>
      <c r="X92" s="15">
        <f t="shared" si="62"/>
        <v>0</v>
      </c>
      <c r="Y92" s="15">
        <f t="shared" si="62"/>
        <v>0</v>
      </c>
      <c r="Z92" s="15">
        <f t="shared" si="62"/>
        <v>0</v>
      </c>
      <c r="AA92" s="15">
        <f t="shared" si="62"/>
        <v>0</v>
      </c>
      <c r="AB92" s="15">
        <f t="shared" si="62"/>
        <v>0</v>
      </c>
      <c r="AC92" s="15">
        <f t="shared" si="62"/>
        <v>0</v>
      </c>
      <c r="AD92" s="15">
        <f t="shared" si="62"/>
        <v>0</v>
      </c>
      <c r="AE92" s="6">
        <f>V92-W92</f>
        <v>0</v>
      </c>
      <c r="AF92" s="6">
        <f>W92-X92</f>
        <v>0</v>
      </c>
      <c r="AG92" s="99" t="str">
        <f t="shared" si="51"/>
        <v>0</v>
      </c>
      <c r="AH92" s="6">
        <f t="shared" si="57"/>
        <v>0</v>
      </c>
      <c r="AI92" s="6">
        <f t="shared" si="58"/>
        <v>0</v>
      </c>
      <c r="AJ92" s="6">
        <f t="shared" si="59"/>
        <v>0</v>
      </c>
      <c r="AK92" s="121" t="str">
        <f t="shared" si="52"/>
        <v>-</v>
      </c>
      <c r="AL92" s="121" t="str">
        <f t="shared" si="53"/>
        <v>-</v>
      </c>
      <c r="AM92" s="121" t="str">
        <f t="shared" si="54"/>
        <v>-</v>
      </c>
    </row>
    <row r="93" spans="1:39" ht="39">
      <c r="A93" s="8" t="s">
        <v>242</v>
      </c>
      <c r="B93" s="8" t="s">
        <v>243</v>
      </c>
      <c r="C93" s="8" t="s">
        <v>244</v>
      </c>
      <c r="D93" s="9">
        <f>'т.2000 выгрузка '!D85</f>
        <v>0</v>
      </c>
      <c r="E93" s="9">
        <f>'т.2000 выгрузка '!E85</f>
        <v>0</v>
      </c>
      <c r="F93" s="9">
        <f>'т.2000 выгрузка '!F85</f>
        <v>0</v>
      </c>
      <c r="G93" s="9">
        <f>'т.2000 выгрузка '!G85</f>
        <v>0</v>
      </c>
      <c r="H93" s="9">
        <f>'т.2000 выгрузка '!H85</f>
        <v>0</v>
      </c>
      <c r="I93" s="9">
        <f>'т.2000 выгрузка '!I85</f>
        <v>0</v>
      </c>
      <c r="J93" s="9">
        <f>'т.2000 выгрузка '!J85</f>
        <v>0</v>
      </c>
      <c r="K93" s="9">
        <f>'т.2000 выгрузка '!K85</f>
        <v>0</v>
      </c>
      <c r="L93" s="9">
        <f>'т.2000 выгрузка '!L85</f>
        <v>0</v>
      </c>
      <c r="M93" s="9">
        <f>'т.2000 выгрузка '!M85</f>
        <v>0</v>
      </c>
      <c r="N93" s="9">
        <f>'т.2000 выгрузка '!N85</f>
        <v>0</v>
      </c>
      <c r="O93" s="9">
        <f>'т.2000 выгрузка '!O85</f>
        <v>0</v>
      </c>
      <c r="P93" s="9">
        <f>'т.2000 выгрузка '!P85</f>
        <v>0</v>
      </c>
      <c r="Q93" s="9">
        <f>'т.2000 выгрузка '!Q85</f>
        <v>0</v>
      </c>
      <c r="R93" s="9">
        <f>'т.2000 выгрузка '!R85</f>
        <v>0</v>
      </c>
      <c r="S93" s="9">
        <f>'т.2000 выгрузка '!S85</f>
        <v>0</v>
      </c>
      <c r="T93" s="9">
        <f>'т.2000 выгрузка '!T85</f>
        <v>0</v>
      </c>
      <c r="U93" s="9">
        <f>'т.2000 выгрузка '!U85</f>
        <v>0</v>
      </c>
      <c r="V93" s="15">
        <f t="shared" si="62"/>
        <v>0</v>
      </c>
      <c r="W93" s="15">
        <f t="shared" si="62"/>
        <v>0</v>
      </c>
      <c r="X93" s="15">
        <f t="shared" si="62"/>
        <v>0</v>
      </c>
      <c r="Y93" s="15">
        <f t="shared" si="62"/>
        <v>0</v>
      </c>
      <c r="Z93" s="15">
        <f t="shared" si="62"/>
        <v>0</v>
      </c>
      <c r="AA93" s="15">
        <f t="shared" si="62"/>
        <v>0</v>
      </c>
      <c r="AB93" s="15">
        <f t="shared" si="62"/>
        <v>0</v>
      </c>
      <c r="AC93" s="15">
        <f t="shared" si="62"/>
        <v>0</v>
      </c>
      <c r="AD93" s="15">
        <f t="shared" si="62"/>
        <v>0</v>
      </c>
      <c r="AE93" s="6">
        <f t="shared" ref="AE93:AF156" si="63">V93-W93</f>
        <v>0</v>
      </c>
      <c r="AF93" s="6">
        <f t="shared" si="63"/>
        <v>0</v>
      </c>
      <c r="AG93" s="99" t="str">
        <f t="shared" si="51"/>
        <v>0</v>
      </c>
      <c r="AH93" s="6">
        <f t="shared" si="57"/>
        <v>0</v>
      </c>
      <c r="AI93" s="6">
        <f t="shared" si="58"/>
        <v>0</v>
      </c>
      <c r="AJ93" s="6">
        <f t="shared" si="59"/>
        <v>0</v>
      </c>
      <c r="AK93" s="121" t="str">
        <f t="shared" si="52"/>
        <v>-</v>
      </c>
      <c r="AL93" s="121" t="str">
        <f t="shared" si="53"/>
        <v>-</v>
      </c>
      <c r="AM93" s="121" t="str">
        <f t="shared" si="54"/>
        <v>-</v>
      </c>
    </row>
    <row r="94" spans="1:39" ht="64.5">
      <c r="A94" s="8" t="s">
        <v>245</v>
      </c>
      <c r="B94" s="8" t="s">
        <v>246</v>
      </c>
      <c r="C94" s="8" t="s">
        <v>247</v>
      </c>
      <c r="D94" s="9">
        <f>'т.2000 выгрузка '!D86</f>
        <v>0</v>
      </c>
      <c r="E94" s="9">
        <f>'т.2000 выгрузка '!E86</f>
        <v>0</v>
      </c>
      <c r="F94" s="9">
        <f>'т.2000 выгрузка '!F86</f>
        <v>0</v>
      </c>
      <c r="G94" s="9">
        <f>'т.2000 выгрузка '!G86</f>
        <v>0</v>
      </c>
      <c r="H94" s="9">
        <f>'т.2000 выгрузка '!H86</f>
        <v>0</v>
      </c>
      <c r="I94" s="9">
        <f>'т.2000 выгрузка '!I86</f>
        <v>0</v>
      </c>
      <c r="J94" s="9">
        <f>'т.2000 выгрузка '!J86</f>
        <v>0</v>
      </c>
      <c r="K94" s="9">
        <f>'т.2000 выгрузка '!K86</f>
        <v>0</v>
      </c>
      <c r="L94" s="9">
        <f>'т.2000 выгрузка '!L86</f>
        <v>0</v>
      </c>
      <c r="M94" s="9">
        <f>'т.2000 выгрузка '!M86</f>
        <v>0</v>
      </c>
      <c r="N94" s="9">
        <f>'т.2000 выгрузка '!N86</f>
        <v>0</v>
      </c>
      <c r="O94" s="9">
        <f>'т.2000 выгрузка '!O86</f>
        <v>0</v>
      </c>
      <c r="P94" s="9">
        <f>'т.2000 выгрузка '!P86</f>
        <v>0</v>
      </c>
      <c r="Q94" s="9">
        <f>'т.2000 выгрузка '!Q86</f>
        <v>0</v>
      </c>
      <c r="R94" s="9">
        <f>'т.2000 выгрузка '!R86</f>
        <v>0</v>
      </c>
      <c r="S94" s="9">
        <f>'т.2000 выгрузка '!S86</f>
        <v>0</v>
      </c>
      <c r="T94" s="9">
        <f>'т.2000 выгрузка '!T86</f>
        <v>0</v>
      </c>
      <c r="U94" s="9">
        <f>'т.2000 выгрузка '!U86</f>
        <v>0</v>
      </c>
      <c r="V94" s="15">
        <f t="shared" si="62"/>
        <v>0</v>
      </c>
      <c r="W94" s="15">
        <f t="shared" si="62"/>
        <v>0</v>
      </c>
      <c r="X94" s="15">
        <f t="shared" si="62"/>
        <v>0</v>
      </c>
      <c r="Y94" s="15">
        <f t="shared" si="62"/>
        <v>0</v>
      </c>
      <c r="Z94" s="15">
        <f t="shared" si="62"/>
        <v>0</v>
      </c>
      <c r="AA94" s="15">
        <f t="shared" si="62"/>
        <v>0</v>
      </c>
      <c r="AB94" s="15">
        <f t="shared" si="62"/>
        <v>0</v>
      </c>
      <c r="AC94" s="15">
        <f t="shared" si="62"/>
        <v>0</v>
      </c>
      <c r="AD94" s="15">
        <f t="shared" si="62"/>
        <v>0</v>
      </c>
      <c r="AE94" s="6">
        <f t="shared" si="63"/>
        <v>0</v>
      </c>
      <c r="AF94" s="6">
        <f t="shared" si="63"/>
        <v>0</v>
      </c>
      <c r="AG94" s="99" t="str">
        <f t="shared" si="51"/>
        <v>0</v>
      </c>
      <c r="AH94" s="6">
        <f t="shared" si="57"/>
        <v>0</v>
      </c>
      <c r="AI94" s="6">
        <f t="shared" si="58"/>
        <v>0</v>
      </c>
      <c r="AJ94" s="6">
        <f t="shared" si="59"/>
        <v>0</v>
      </c>
      <c r="AK94" s="121" t="str">
        <f t="shared" si="52"/>
        <v>-</v>
      </c>
      <c r="AL94" s="121" t="str">
        <f t="shared" si="53"/>
        <v>-</v>
      </c>
      <c r="AM94" s="121" t="str">
        <f t="shared" si="54"/>
        <v>-</v>
      </c>
    </row>
    <row r="95" spans="1:39" ht="15">
      <c r="A95" s="8" t="s">
        <v>248</v>
      </c>
      <c r="B95" s="8" t="s">
        <v>249</v>
      </c>
      <c r="C95" s="8" t="s">
        <v>250</v>
      </c>
      <c r="D95" s="9">
        <f>'т.2000 выгрузка '!D87</f>
        <v>0</v>
      </c>
      <c r="E95" s="9">
        <f>'т.2000 выгрузка '!E87</f>
        <v>0</v>
      </c>
      <c r="F95" s="9">
        <f>'т.2000 выгрузка '!F87</f>
        <v>0</v>
      </c>
      <c r="G95" s="9">
        <f>'т.2000 выгрузка '!G87</f>
        <v>0</v>
      </c>
      <c r="H95" s="9">
        <f>'т.2000 выгрузка '!H87</f>
        <v>0</v>
      </c>
      <c r="I95" s="9">
        <f>'т.2000 выгрузка '!I87</f>
        <v>0</v>
      </c>
      <c r="J95" s="9">
        <f>'т.2000 выгрузка '!J87</f>
        <v>0</v>
      </c>
      <c r="K95" s="9">
        <f>'т.2000 выгрузка '!K87</f>
        <v>0</v>
      </c>
      <c r="L95" s="9">
        <f>'т.2000 выгрузка '!L87</f>
        <v>0</v>
      </c>
      <c r="M95" s="9">
        <f>'т.2000 выгрузка '!M87</f>
        <v>0</v>
      </c>
      <c r="N95" s="9">
        <f>'т.2000 выгрузка '!N87</f>
        <v>0</v>
      </c>
      <c r="O95" s="9">
        <f>'т.2000 выгрузка '!O87</f>
        <v>0</v>
      </c>
      <c r="P95" s="9">
        <f>'т.2000 выгрузка '!P87</f>
        <v>0</v>
      </c>
      <c r="Q95" s="9">
        <f>'т.2000 выгрузка '!Q87</f>
        <v>0</v>
      </c>
      <c r="R95" s="9">
        <f>'т.2000 выгрузка '!R87</f>
        <v>0</v>
      </c>
      <c r="S95" s="9">
        <f>'т.2000 выгрузка '!S87</f>
        <v>0</v>
      </c>
      <c r="T95" s="9">
        <f>'т.2000 выгрузка '!T87</f>
        <v>0</v>
      </c>
      <c r="U95" s="9">
        <f>'т.2000 выгрузка '!U87</f>
        <v>0</v>
      </c>
      <c r="V95" s="15">
        <f t="shared" si="62"/>
        <v>0</v>
      </c>
      <c r="W95" s="15">
        <f t="shared" si="62"/>
        <v>0</v>
      </c>
      <c r="X95" s="15">
        <f t="shared" si="62"/>
        <v>0</v>
      </c>
      <c r="Y95" s="15">
        <f t="shared" si="62"/>
        <v>0</v>
      </c>
      <c r="Z95" s="15">
        <f t="shared" si="62"/>
        <v>0</v>
      </c>
      <c r="AA95" s="15">
        <f t="shared" si="62"/>
        <v>0</v>
      </c>
      <c r="AB95" s="15">
        <f t="shared" si="62"/>
        <v>0</v>
      </c>
      <c r="AC95" s="15">
        <f t="shared" si="62"/>
        <v>0</v>
      </c>
      <c r="AD95" s="15">
        <f t="shared" si="62"/>
        <v>0</v>
      </c>
      <c r="AE95" s="6">
        <f t="shared" si="63"/>
        <v>0</v>
      </c>
      <c r="AF95" s="6">
        <f t="shared" si="63"/>
        <v>0</v>
      </c>
      <c r="AG95" s="99" t="str">
        <f t="shared" si="51"/>
        <v>0</v>
      </c>
      <c r="AH95" s="6">
        <f t="shared" si="57"/>
        <v>0</v>
      </c>
      <c r="AI95" s="6">
        <f t="shared" si="58"/>
        <v>0</v>
      </c>
      <c r="AJ95" s="6">
        <f t="shared" si="59"/>
        <v>0</v>
      </c>
      <c r="AK95" s="121" t="str">
        <f t="shared" si="52"/>
        <v>-</v>
      </c>
      <c r="AL95" s="121" t="str">
        <f t="shared" si="53"/>
        <v>-</v>
      </c>
      <c r="AM95" s="121" t="str">
        <f t="shared" si="54"/>
        <v>-</v>
      </c>
    </row>
    <row r="96" spans="1:39" ht="26.25">
      <c r="A96" s="8" t="s">
        <v>251</v>
      </c>
      <c r="B96" s="8" t="s">
        <v>252</v>
      </c>
      <c r="C96" s="8" t="s">
        <v>253</v>
      </c>
      <c r="D96" s="9">
        <f>'т.2000 выгрузка '!D88</f>
        <v>0</v>
      </c>
      <c r="E96" s="9">
        <f>'т.2000 выгрузка '!E88</f>
        <v>0</v>
      </c>
      <c r="F96" s="9">
        <f>'т.2000 выгрузка '!F88</f>
        <v>0</v>
      </c>
      <c r="G96" s="9">
        <f>'т.2000 выгрузка '!G88</f>
        <v>0</v>
      </c>
      <c r="H96" s="9">
        <f>'т.2000 выгрузка '!H88</f>
        <v>0</v>
      </c>
      <c r="I96" s="9">
        <f>'т.2000 выгрузка '!I88</f>
        <v>0</v>
      </c>
      <c r="J96" s="9">
        <f>'т.2000 выгрузка '!J88</f>
        <v>0</v>
      </c>
      <c r="K96" s="9">
        <f>'т.2000 выгрузка '!K88</f>
        <v>0</v>
      </c>
      <c r="L96" s="9">
        <f>'т.2000 выгрузка '!L88</f>
        <v>0</v>
      </c>
      <c r="M96" s="9">
        <f>'т.2000 выгрузка '!M88</f>
        <v>0</v>
      </c>
      <c r="N96" s="9">
        <f>'т.2000 выгрузка '!N88</f>
        <v>0</v>
      </c>
      <c r="O96" s="9">
        <f>'т.2000 выгрузка '!O88</f>
        <v>0</v>
      </c>
      <c r="P96" s="9">
        <f>'т.2000 выгрузка '!P88</f>
        <v>0</v>
      </c>
      <c r="Q96" s="9">
        <f>'т.2000 выгрузка '!Q88</f>
        <v>0</v>
      </c>
      <c r="R96" s="9">
        <f>'т.2000 выгрузка '!R88</f>
        <v>0</v>
      </c>
      <c r="S96" s="9">
        <f>'т.2000 выгрузка '!S88</f>
        <v>0</v>
      </c>
      <c r="T96" s="9">
        <f>'т.2000 выгрузка '!T88</f>
        <v>0</v>
      </c>
      <c r="U96" s="9">
        <f>'т.2000 выгрузка '!U88</f>
        <v>0</v>
      </c>
      <c r="V96" s="15">
        <f t="shared" si="62"/>
        <v>0</v>
      </c>
      <c r="W96" s="15">
        <f t="shared" si="62"/>
        <v>0</v>
      </c>
      <c r="X96" s="15">
        <f t="shared" si="62"/>
        <v>0</v>
      </c>
      <c r="Y96" s="15">
        <f t="shared" si="62"/>
        <v>0</v>
      </c>
      <c r="Z96" s="15">
        <f t="shared" si="62"/>
        <v>0</v>
      </c>
      <c r="AA96" s="15">
        <f t="shared" si="62"/>
        <v>0</v>
      </c>
      <c r="AB96" s="15">
        <f t="shared" si="62"/>
        <v>0</v>
      </c>
      <c r="AC96" s="15">
        <f t="shared" si="62"/>
        <v>0</v>
      </c>
      <c r="AD96" s="15">
        <f t="shared" si="62"/>
        <v>0</v>
      </c>
      <c r="AE96" s="6">
        <f t="shared" si="63"/>
        <v>0</v>
      </c>
      <c r="AF96" s="6">
        <f t="shared" si="63"/>
        <v>0</v>
      </c>
      <c r="AG96" s="99" t="str">
        <f t="shared" si="51"/>
        <v>0</v>
      </c>
      <c r="AH96" s="6">
        <f t="shared" si="57"/>
        <v>0</v>
      </c>
      <c r="AI96" s="6">
        <f t="shared" si="58"/>
        <v>0</v>
      </c>
      <c r="AJ96" s="6">
        <f t="shared" si="59"/>
        <v>0</v>
      </c>
      <c r="AK96" s="121" t="str">
        <f t="shared" si="52"/>
        <v>-</v>
      </c>
      <c r="AL96" s="121" t="str">
        <f t="shared" si="53"/>
        <v>-</v>
      </c>
      <c r="AM96" s="121" t="str">
        <f t="shared" si="54"/>
        <v>-</v>
      </c>
    </row>
    <row r="97" spans="1:39" ht="15">
      <c r="A97" s="8" t="s">
        <v>254</v>
      </c>
      <c r="B97" s="8" t="s">
        <v>255</v>
      </c>
      <c r="C97" s="8" t="s">
        <v>256</v>
      </c>
      <c r="D97" s="9">
        <f>'т.2000 выгрузка '!D89</f>
        <v>0</v>
      </c>
      <c r="E97" s="9">
        <f>'т.2000 выгрузка '!E89</f>
        <v>0</v>
      </c>
      <c r="F97" s="9">
        <f>'т.2000 выгрузка '!F89</f>
        <v>0</v>
      </c>
      <c r="G97" s="9">
        <f>'т.2000 выгрузка '!G89</f>
        <v>0</v>
      </c>
      <c r="H97" s="9">
        <f>'т.2000 выгрузка '!H89</f>
        <v>0</v>
      </c>
      <c r="I97" s="9">
        <f>'т.2000 выгрузка '!I89</f>
        <v>0</v>
      </c>
      <c r="J97" s="9">
        <f>'т.2000 выгрузка '!J89</f>
        <v>0</v>
      </c>
      <c r="K97" s="9">
        <f>'т.2000 выгрузка '!K89</f>
        <v>0</v>
      </c>
      <c r="L97" s="9">
        <f>'т.2000 выгрузка '!L89</f>
        <v>0</v>
      </c>
      <c r="M97" s="9">
        <f>'т.2000 выгрузка '!M89</f>
        <v>0</v>
      </c>
      <c r="N97" s="9">
        <f>'т.2000 выгрузка '!N89</f>
        <v>0</v>
      </c>
      <c r="O97" s="9">
        <f>'т.2000 выгрузка '!O89</f>
        <v>0</v>
      </c>
      <c r="P97" s="9">
        <f>'т.2000 выгрузка '!P89</f>
        <v>0</v>
      </c>
      <c r="Q97" s="9">
        <f>'т.2000 выгрузка '!Q89</f>
        <v>0</v>
      </c>
      <c r="R97" s="9">
        <f>'т.2000 выгрузка '!R89</f>
        <v>0</v>
      </c>
      <c r="S97" s="9">
        <f>'т.2000 выгрузка '!S89</f>
        <v>0</v>
      </c>
      <c r="T97" s="9">
        <f>'т.2000 выгрузка '!T89</f>
        <v>0</v>
      </c>
      <c r="U97" s="9">
        <f>'т.2000 выгрузка '!U89</f>
        <v>0</v>
      </c>
      <c r="V97" s="15">
        <f t="shared" si="62"/>
        <v>0</v>
      </c>
      <c r="W97" s="15">
        <f t="shared" si="62"/>
        <v>0</v>
      </c>
      <c r="X97" s="15">
        <f t="shared" si="62"/>
        <v>0</v>
      </c>
      <c r="Y97" s="15">
        <f t="shared" si="62"/>
        <v>0</v>
      </c>
      <c r="Z97" s="15">
        <f t="shared" si="62"/>
        <v>0</v>
      </c>
      <c r="AA97" s="15">
        <f t="shared" si="62"/>
        <v>0</v>
      </c>
      <c r="AB97" s="15">
        <f t="shared" si="62"/>
        <v>0</v>
      </c>
      <c r="AC97" s="15">
        <f t="shared" si="62"/>
        <v>0</v>
      </c>
      <c r="AD97" s="15">
        <f t="shared" si="62"/>
        <v>0</v>
      </c>
      <c r="AE97" s="6">
        <f t="shared" si="63"/>
        <v>0</v>
      </c>
      <c r="AF97" s="6">
        <f t="shared" si="63"/>
        <v>0</v>
      </c>
      <c r="AG97" s="99" t="str">
        <f t="shared" si="51"/>
        <v>0</v>
      </c>
      <c r="AH97" s="6">
        <f t="shared" si="57"/>
        <v>0</v>
      </c>
      <c r="AI97" s="6">
        <f t="shared" si="58"/>
        <v>0</v>
      </c>
      <c r="AJ97" s="6">
        <f t="shared" si="59"/>
        <v>0</v>
      </c>
      <c r="AK97" s="121" t="str">
        <f t="shared" si="52"/>
        <v>-</v>
      </c>
      <c r="AL97" s="121" t="str">
        <f t="shared" si="53"/>
        <v>-</v>
      </c>
      <c r="AM97" s="121" t="str">
        <f t="shared" si="54"/>
        <v>-</v>
      </c>
    </row>
    <row r="98" spans="1:39" ht="15">
      <c r="A98" s="8" t="s">
        <v>257</v>
      </c>
      <c r="B98" s="8" t="s">
        <v>258</v>
      </c>
      <c r="C98" s="8" t="s">
        <v>259</v>
      </c>
      <c r="D98" s="9">
        <f>'т.2000 выгрузка '!D90</f>
        <v>0</v>
      </c>
      <c r="E98" s="9">
        <f>'т.2000 выгрузка '!E90</f>
        <v>0</v>
      </c>
      <c r="F98" s="9">
        <f>'т.2000 выгрузка '!F90</f>
        <v>0</v>
      </c>
      <c r="G98" s="9">
        <f>'т.2000 выгрузка '!G90</f>
        <v>0</v>
      </c>
      <c r="H98" s="9">
        <f>'т.2000 выгрузка '!H90</f>
        <v>0</v>
      </c>
      <c r="I98" s="9">
        <f>'т.2000 выгрузка '!I90</f>
        <v>0</v>
      </c>
      <c r="J98" s="9">
        <f>'т.2000 выгрузка '!J90</f>
        <v>0</v>
      </c>
      <c r="K98" s="9">
        <f>'т.2000 выгрузка '!K90</f>
        <v>0</v>
      </c>
      <c r="L98" s="9">
        <f>'т.2000 выгрузка '!L90</f>
        <v>0</v>
      </c>
      <c r="M98" s="9">
        <f>'т.2000 выгрузка '!M90</f>
        <v>0</v>
      </c>
      <c r="N98" s="9">
        <f>'т.2000 выгрузка '!N90</f>
        <v>0</v>
      </c>
      <c r="O98" s="9">
        <f>'т.2000 выгрузка '!O90</f>
        <v>0</v>
      </c>
      <c r="P98" s="9">
        <f>'т.2000 выгрузка '!P90</f>
        <v>0</v>
      </c>
      <c r="Q98" s="9">
        <f>'т.2000 выгрузка '!Q90</f>
        <v>0</v>
      </c>
      <c r="R98" s="9">
        <f>'т.2000 выгрузка '!R90</f>
        <v>0</v>
      </c>
      <c r="S98" s="9">
        <f>'т.2000 выгрузка '!S90</f>
        <v>0</v>
      </c>
      <c r="T98" s="9">
        <f>'т.2000 выгрузка '!T90</f>
        <v>0</v>
      </c>
      <c r="U98" s="9">
        <f>'т.2000 выгрузка '!U90</f>
        <v>0</v>
      </c>
      <c r="V98" s="15">
        <f t="shared" si="62"/>
        <v>0</v>
      </c>
      <c r="W98" s="15">
        <f t="shared" si="62"/>
        <v>0</v>
      </c>
      <c r="X98" s="15">
        <f t="shared" si="62"/>
        <v>0</v>
      </c>
      <c r="Y98" s="15">
        <f t="shared" si="62"/>
        <v>0</v>
      </c>
      <c r="Z98" s="15">
        <f t="shared" si="62"/>
        <v>0</v>
      </c>
      <c r="AA98" s="15">
        <f t="shared" si="62"/>
        <v>0</v>
      </c>
      <c r="AB98" s="15">
        <f t="shared" si="62"/>
        <v>0</v>
      </c>
      <c r="AC98" s="15">
        <f t="shared" si="62"/>
        <v>0</v>
      </c>
      <c r="AD98" s="15">
        <f t="shared" si="62"/>
        <v>0</v>
      </c>
      <c r="AE98" s="6">
        <f t="shared" si="63"/>
        <v>0</v>
      </c>
      <c r="AF98" s="6">
        <f t="shared" si="63"/>
        <v>0</v>
      </c>
      <c r="AG98" s="99" t="str">
        <f t="shared" si="51"/>
        <v>0</v>
      </c>
      <c r="AH98" s="6">
        <f t="shared" si="57"/>
        <v>0</v>
      </c>
      <c r="AI98" s="6">
        <f t="shared" si="58"/>
        <v>0</v>
      </c>
      <c r="AJ98" s="6">
        <f t="shared" si="59"/>
        <v>0</v>
      </c>
      <c r="AK98" s="121" t="str">
        <f t="shared" si="52"/>
        <v>-</v>
      </c>
      <c r="AL98" s="121" t="str">
        <f t="shared" si="53"/>
        <v>-</v>
      </c>
      <c r="AM98" s="121" t="str">
        <f t="shared" si="54"/>
        <v>-</v>
      </c>
    </row>
    <row r="99" spans="1:39" ht="26.25">
      <c r="A99" s="8" t="s">
        <v>260</v>
      </c>
      <c r="B99" s="8" t="s">
        <v>261</v>
      </c>
      <c r="C99" s="8" t="s">
        <v>262</v>
      </c>
      <c r="D99" s="9">
        <f>'т.2000 выгрузка '!D91</f>
        <v>0</v>
      </c>
      <c r="E99" s="9">
        <f>'т.2000 выгрузка '!E91</f>
        <v>0</v>
      </c>
      <c r="F99" s="9">
        <f>'т.2000 выгрузка '!F91</f>
        <v>0</v>
      </c>
      <c r="G99" s="9">
        <f>'т.2000 выгрузка '!G91</f>
        <v>0</v>
      </c>
      <c r="H99" s="9">
        <f>'т.2000 выгрузка '!H91</f>
        <v>0</v>
      </c>
      <c r="I99" s="9">
        <f>'т.2000 выгрузка '!I91</f>
        <v>0</v>
      </c>
      <c r="J99" s="9">
        <f>'т.2000 выгрузка '!J91</f>
        <v>0</v>
      </c>
      <c r="K99" s="9">
        <f>'т.2000 выгрузка '!K91</f>
        <v>0</v>
      </c>
      <c r="L99" s="9">
        <f>'т.2000 выгрузка '!L91</f>
        <v>0</v>
      </c>
      <c r="M99" s="9">
        <f>'т.2000 выгрузка '!M91</f>
        <v>0</v>
      </c>
      <c r="N99" s="9">
        <f>'т.2000 выгрузка '!N91</f>
        <v>0</v>
      </c>
      <c r="O99" s="9">
        <f>'т.2000 выгрузка '!O91</f>
        <v>0</v>
      </c>
      <c r="P99" s="9">
        <f>'т.2000 выгрузка '!P91</f>
        <v>0</v>
      </c>
      <c r="Q99" s="9">
        <f>'т.2000 выгрузка '!Q91</f>
        <v>0</v>
      </c>
      <c r="R99" s="9">
        <f>'т.2000 выгрузка '!R91</f>
        <v>0</v>
      </c>
      <c r="S99" s="9">
        <f>'т.2000 выгрузка '!S91</f>
        <v>0</v>
      </c>
      <c r="T99" s="9">
        <f>'т.2000 выгрузка '!T91</f>
        <v>0</v>
      </c>
      <c r="U99" s="9">
        <f>'т.2000 выгрузка '!U91</f>
        <v>0</v>
      </c>
      <c r="V99" s="15">
        <f t="shared" si="62"/>
        <v>0</v>
      </c>
      <c r="W99" s="15">
        <f t="shared" si="62"/>
        <v>0</v>
      </c>
      <c r="X99" s="15">
        <f t="shared" si="62"/>
        <v>0</v>
      </c>
      <c r="Y99" s="15">
        <f t="shared" si="62"/>
        <v>0</v>
      </c>
      <c r="Z99" s="15">
        <f t="shared" si="62"/>
        <v>0</v>
      </c>
      <c r="AA99" s="15">
        <f t="shared" si="62"/>
        <v>0</v>
      </c>
      <c r="AB99" s="15">
        <f t="shared" si="62"/>
        <v>0</v>
      </c>
      <c r="AC99" s="15">
        <f t="shared" si="62"/>
        <v>0</v>
      </c>
      <c r="AD99" s="15">
        <f t="shared" si="62"/>
        <v>0</v>
      </c>
      <c r="AE99" s="6">
        <f t="shared" si="63"/>
        <v>0</v>
      </c>
      <c r="AF99" s="6">
        <f t="shared" si="63"/>
        <v>0</v>
      </c>
      <c r="AG99" s="99" t="str">
        <f t="shared" si="51"/>
        <v>0</v>
      </c>
      <c r="AH99" s="6">
        <f t="shared" si="57"/>
        <v>0</v>
      </c>
      <c r="AI99" s="6">
        <f t="shared" si="58"/>
        <v>0</v>
      </c>
      <c r="AJ99" s="6">
        <f t="shared" si="59"/>
        <v>0</v>
      </c>
      <c r="AK99" s="121" t="str">
        <f t="shared" si="52"/>
        <v>-</v>
      </c>
      <c r="AL99" s="121" t="str">
        <f t="shared" si="53"/>
        <v>-</v>
      </c>
      <c r="AM99" s="121" t="str">
        <f t="shared" si="54"/>
        <v>-</v>
      </c>
    </row>
    <row r="100" spans="1:39" ht="15">
      <c r="A100" s="8" t="s">
        <v>263</v>
      </c>
      <c r="B100" s="8" t="s">
        <v>264</v>
      </c>
      <c r="C100" s="8" t="s">
        <v>265</v>
      </c>
      <c r="D100" s="9">
        <f>'т.2000 выгрузка '!D92</f>
        <v>0</v>
      </c>
      <c r="E100" s="9">
        <f>'т.2000 выгрузка '!E92</f>
        <v>0</v>
      </c>
      <c r="F100" s="9">
        <f>'т.2000 выгрузка '!F92</f>
        <v>0</v>
      </c>
      <c r="G100" s="9">
        <f>'т.2000 выгрузка '!G92</f>
        <v>0</v>
      </c>
      <c r="H100" s="9">
        <f>'т.2000 выгрузка '!H92</f>
        <v>0</v>
      </c>
      <c r="I100" s="9">
        <f>'т.2000 выгрузка '!I92</f>
        <v>0</v>
      </c>
      <c r="J100" s="9">
        <f>'т.2000 выгрузка '!J92</f>
        <v>0</v>
      </c>
      <c r="K100" s="9">
        <f>'т.2000 выгрузка '!K92</f>
        <v>0</v>
      </c>
      <c r="L100" s="9">
        <f>'т.2000 выгрузка '!L92</f>
        <v>0</v>
      </c>
      <c r="M100" s="9">
        <f>'т.2000 выгрузка '!M92</f>
        <v>0</v>
      </c>
      <c r="N100" s="9">
        <f>'т.2000 выгрузка '!N92</f>
        <v>0</v>
      </c>
      <c r="O100" s="9">
        <f>'т.2000 выгрузка '!O92</f>
        <v>0</v>
      </c>
      <c r="P100" s="9">
        <f>'т.2000 выгрузка '!P92</f>
        <v>0</v>
      </c>
      <c r="Q100" s="9">
        <f>'т.2000 выгрузка '!Q92</f>
        <v>0</v>
      </c>
      <c r="R100" s="9">
        <f>'т.2000 выгрузка '!R92</f>
        <v>0</v>
      </c>
      <c r="S100" s="9">
        <f>'т.2000 выгрузка '!S92</f>
        <v>0</v>
      </c>
      <c r="T100" s="9">
        <f>'т.2000 выгрузка '!T92</f>
        <v>0</v>
      </c>
      <c r="U100" s="9">
        <f>'т.2000 выгрузка '!U92</f>
        <v>0</v>
      </c>
      <c r="V100" s="15">
        <f>D100-M100</f>
        <v>0</v>
      </c>
      <c r="W100" s="15">
        <f t="shared" si="62"/>
        <v>0</v>
      </c>
      <c r="X100" s="15">
        <f t="shared" si="62"/>
        <v>0</v>
      </c>
      <c r="Y100" s="15">
        <f t="shared" si="62"/>
        <v>0</v>
      </c>
      <c r="Z100" s="15">
        <f t="shared" si="62"/>
        <v>0</v>
      </c>
      <c r="AA100" s="15">
        <f t="shared" si="62"/>
        <v>0</v>
      </c>
      <c r="AB100" s="15">
        <f t="shared" si="62"/>
        <v>0</v>
      </c>
      <c r="AC100" s="15">
        <f t="shared" si="62"/>
        <v>0</v>
      </c>
      <c r="AD100" s="15">
        <f t="shared" si="62"/>
        <v>0</v>
      </c>
      <c r="AE100" s="6">
        <f t="shared" si="63"/>
        <v>0</v>
      </c>
      <c r="AF100" s="6">
        <f t="shared" si="63"/>
        <v>0</v>
      </c>
      <c r="AG100" s="99" t="str">
        <f t="shared" si="51"/>
        <v>0</v>
      </c>
      <c r="AH100" s="6">
        <f t="shared" si="57"/>
        <v>0</v>
      </c>
      <c r="AI100" s="6">
        <f t="shared" si="58"/>
        <v>0</v>
      </c>
      <c r="AJ100" s="6">
        <f t="shared" si="59"/>
        <v>0</v>
      </c>
      <c r="AK100" s="121" t="str">
        <f t="shared" si="52"/>
        <v>-</v>
      </c>
      <c r="AL100" s="121" t="str">
        <f t="shared" si="53"/>
        <v>-</v>
      </c>
      <c r="AM100" s="121" t="str">
        <f t="shared" si="54"/>
        <v>-</v>
      </c>
    </row>
    <row r="101" spans="1:39" ht="26.25">
      <c r="A101" s="8" t="s">
        <v>266</v>
      </c>
      <c r="B101" s="8" t="s">
        <v>267</v>
      </c>
      <c r="C101" s="8" t="s">
        <v>268</v>
      </c>
      <c r="D101" s="9">
        <f>'т.2000 выгрузка '!D93</f>
        <v>0</v>
      </c>
      <c r="E101" s="9">
        <f>'т.2000 выгрузка '!E93</f>
        <v>0</v>
      </c>
      <c r="F101" s="9">
        <f>'т.2000 выгрузка '!F93</f>
        <v>0</v>
      </c>
      <c r="G101" s="9">
        <f>'т.2000 выгрузка '!G93</f>
        <v>0</v>
      </c>
      <c r="H101" s="9">
        <f>'т.2000 выгрузка '!H93</f>
        <v>0</v>
      </c>
      <c r="I101" s="9">
        <f>'т.2000 выгрузка '!I93</f>
        <v>0</v>
      </c>
      <c r="J101" s="9">
        <f>'т.2000 выгрузка '!J93</f>
        <v>0</v>
      </c>
      <c r="K101" s="9">
        <f>'т.2000 выгрузка '!K93</f>
        <v>0</v>
      </c>
      <c r="L101" s="9">
        <f>'т.2000 выгрузка '!L93</f>
        <v>0</v>
      </c>
      <c r="M101" s="9">
        <f>'т.2000 выгрузка '!M93</f>
        <v>0</v>
      </c>
      <c r="N101" s="9">
        <f>'т.2000 выгрузка '!N93</f>
        <v>0</v>
      </c>
      <c r="O101" s="9">
        <f>'т.2000 выгрузка '!O93</f>
        <v>0</v>
      </c>
      <c r="P101" s="9">
        <f>'т.2000 выгрузка '!P93</f>
        <v>0</v>
      </c>
      <c r="Q101" s="9">
        <f>'т.2000 выгрузка '!Q93</f>
        <v>0</v>
      </c>
      <c r="R101" s="9">
        <f>'т.2000 выгрузка '!R93</f>
        <v>0</v>
      </c>
      <c r="S101" s="9">
        <f>'т.2000 выгрузка '!S93</f>
        <v>0</v>
      </c>
      <c r="T101" s="9">
        <f>'т.2000 выгрузка '!T93</f>
        <v>0</v>
      </c>
      <c r="U101" s="9">
        <f>'т.2000 выгрузка '!U93</f>
        <v>0</v>
      </c>
      <c r="V101" s="15">
        <f t="shared" ref="V101" si="64">D101-M101</f>
        <v>0</v>
      </c>
      <c r="W101" s="15">
        <f t="shared" si="62"/>
        <v>0</v>
      </c>
      <c r="X101" s="15">
        <f t="shared" si="62"/>
        <v>0</v>
      </c>
      <c r="Y101" s="15">
        <f t="shared" si="62"/>
        <v>0</v>
      </c>
      <c r="Z101" s="15">
        <f t="shared" si="62"/>
        <v>0</v>
      </c>
      <c r="AA101" s="15">
        <f t="shared" si="62"/>
        <v>0</v>
      </c>
      <c r="AB101" s="15">
        <f t="shared" si="62"/>
        <v>0</v>
      </c>
      <c r="AC101" s="15">
        <f t="shared" si="62"/>
        <v>0</v>
      </c>
      <c r="AD101" s="15">
        <f t="shared" si="62"/>
        <v>0</v>
      </c>
      <c r="AE101" s="6">
        <f t="shared" si="63"/>
        <v>0</v>
      </c>
      <c r="AF101" s="6">
        <f t="shared" si="63"/>
        <v>0</v>
      </c>
      <c r="AG101" s="99" t="str">
        <f t="shared" si="51"/>
        <v>0</v>
      </c>
      <c r="AH101" s="6">
        <f t="shared" si="57"/>
        <v>0</v>
      </c>
      <c r="AI101" s="6">
        <f t="shared" si="58"/>
        <v>0</v>
      </c>
      <c r="AJ101" s="6">
        <f t="shared" si="59"/>
        <v>0</v>
      </c>
      <c r="AK101" s="121" t="str">
        <f t="shared" si="52"/>
        <v>-</v>
      </c>
      <c r="AL101" s="121" t="str">
        <f t="shared" si="53"/>
        <v>-</v>
      </c>
      <c r="AM101" s="121" t="str">
        <f t="shared" si="54"/>
        <v>-</v>
      </c>
    </row>
    <row r="102" spans="1:39" ht="15">
      <c r="A102" s="8" t="s">
        <v>269</v>
      </c>
      <c r="B102" s="8" t="s">
        <v>270</v>
      </c>
      <c r="C102" s="8" t="s">
        <v>271</v>
      </c>
      <c r="D102" s="9">
        <f>'т.2000 выгрузка '!D94</f>
        <v>0</v>
      </c>
      <c r="E102" s="9">
        <f>'т.2000 выгрузка '!E94</f>
        <v>0</v>
      </c>
      <c r="F102" s="9">
        <f>'т.2000 выгрузка '!F94</f>
        <v>0</v>
      </c>
      <c r="G102" s="9">
        <f>'т.2000 выгрузка '!G94</f>
        <v>0</v>
      </c>
      <c r="H102" s="9">
        <f>'т.2000 выгрузка '!H94</f>
        <v>0</v>
      </c>
      <c r="I102" s="9">
        <f>'т.2000 выгрузка '!I94</f>
        <v>0</v>
      </c>
      <c r="J102" s="9">
        <f>'т.2000 выгрузка '!J94</f>
        <v>0</v>
      </c>
      <c r="K102" s="9">
        <f>'т.2000 выгрузка '!K94</f>
        <v>0</v>
      </c>
      <c r="L102" s="9">
        <f>'т.2000 выгрузка '!L94</f>
        <v>0</v>
      </c>
      <c r="M102" s="9">
        <f>'т.2000 выгрузка '!M94</f>
        <v>0</v>
      </c>
      <c r="N102" s="9">
        <f>'т.2000 выгрузка '!N94</f>
        <v>0</v>
      </c>
      <c r="O102" s="9">
        <f>'т.2000 выгрузка '!O94</f>
        <v>0</v>
      </c>
      <c r="P102" s="9">
        <f>'т.2000 выгрузка '!P94</f>
        <v>0</v>
      </c>
      <c r="Q102" s="9">
        <f>'т.2000 выгрузка '!Q94</f>
        <v>0</v>
      </c>
      <c r="R102" s="9">
        <f>'т.2000 выгрузка '!R94</f>
        <v>0</v>
      </c>
      <c r="S102" s="9">
        <f>'т.2000 выгрузка '!S94</f>
        <v>0</v>
      </c>
      <c r="T102" s="9">
        <f>'т.2000 выгрузка '!T94</f>
        <v>0</v>
      </c>
      <c r="U102" s="9">
        <f>'т.2000 выгрузка '!U94</f>
        <v>0</v>
      </c>
      <c r="V102" s="15">
        <f>D102-M102</f>
        <v>0</v>
      </c>
      <c r="W102" s="15">
        <f t="shared" ref="W102:AD133" si="65">E102-N102</f>
        <v>0</v>
      </c>
      <c r="X102" s="15">
        <f t="shared" si="65"/>
        <v>0</v>
      </c>
      <c r="Y102" s="15">
        <f t="shared" si="65"/>
        <v>0</v>
      </c>
      <c r="Z102" s="15">
        <f t="shared" si="65"/>
        <v>0</v>
      </c>
      <c r="AA102" s="15">
        <f t="shared" si="65"/>
        <v>0</v>
      </c>
      <c r="AB102" s="15">
        <f t="shared" si="65"/>
        <v>0</v>
      </c>
      <c r="AC102" s="15">
        <f t="shared" si="65"/>
        <v>0</v>
      </c>
      <c r="AD102" s="15">
        <f t="shared" si="65"/>
        <v>0</v>
      </c>
      <c r="AE102" s="6">
        <f t="shared" si="63"/>
        <v>0</v>
      </c>
      <c r="AF102" s="6">
        <f t="shared" si="63"/>
        <v>0</v>
      </c>
      <c r="AG102" s="99" t="str">
        <f t="shared" si="51"/>
        <v>0</v>
      </c>
      <c r="AH102" s="6">
        <f t="shared" si="57"/>
        <v>0</v>
      </c>
      <c r="AI102" s="6">
        <f t="shared" si="58"/>
        <v>0</v>
      </c>
      <c r="AJ102" s="6">
        <f t="shared" si="59"/>
        <v>0</v>
      </c>
      <c r="AK102" s="121" t="str">
        <f t="shared" si="52"/>
        <v>-</v>
      </c>
      <c r="AL102" s="121" t="str">
        <f t="shared" si="53"/>
        <v>-</v>
      </c>
      <c r="AM102" s="121" t="str">
        <f t="shared" si="54"/>
        <v>-</v>
      </c>
    </row>
    <row r="103" spans="1:39" ht="15">
      <c r="A103" s="16" t="s">
        <v>789</v>
      </c>
      <c r="B103" s="17"/>
      <c r="C103" s="17"/>
      <c r="D103" s="18">
        <f>D79-D80-D83-D84-D87-D89-D91-D94-D96-D99-D101-D102</f>
        <v>0</v>
      </c>
      <c r="E103" s="18">
        <f t="shared" ref="E103:U103" si="66">E79-E80-E83-E84-E87-E89-E91-E94-E96-E99-E101-E102</f>
        <v>0</v>
      </c>
      <c r="F103" s="18">
        <f t="shared" si="66"/>
        <v>0</v>
      </c>
      <c r="G103" s="18">
        <f t="shared" si="66"/>
        <v>0</v>
      </c>
      <c r="H103" s="18">
        <f t="shared" si="66"/>
        <v>0</v>
      </c>
      <c r="I103" s="18">
        <f t="shared" si="66"/>
        <v>0</v>
      </c>
      <c r="J103" s="18">
        <f t="shared" si="66"/>
        <v>0</v>
      </c>
      <c r="K103" s="18">
        <f t="shared" si="66"/>
        <v>0</v>
      </c>
      <c r="L103" s="18">
        <f t="shared" si="66"/>
        <v>0</v>
      </c>
      <c r="M103" s="18">
        <f t="shared" si="66"/>
        <v>0</v>
      </c>
      <c r="N103" s="18">
        <f t="shared" si="66"/>
        <v>0</v>
      </c>
      <c r="O103" s="18">
        <f t="shared" si="66"/>
        <v>0</v>
      </c>
      <c r="P103" s="18">
        <f t="shared" si="66"/>
        <v>0</v>
      </c>
      <c r="Q103" s="18">
        <f t="shared" si="66"/>
        <v>0</v>
      </c>
      <c r="R103" s="18">
        <f t="shared" si="66"/>
        <v>0</v>
      </c>
      <c r="S103" s="18">
        <f t="shared" si="66"/>
        <v>0</v>
      </c>
      <c r="T103" s="18">
        <f t="shared" si="66"/>
        <v>0</v>
      </c>
      <c r="U103" s="18">
        <f t="shared" si="66"/>
        <v>0</v>
      </c>
      <c r="V103" s="18">
        <f t="shared" ref="V103:V113" si="67">D103-M103</f>
        <v>0</v>
      </c>
      <c r="W103" s="18">
        <f t="shared" si="65"/>
        <v>0</v>
      </c>
      <c r="X103" s="18">
        <f t="shared" si="65"/>
        <v>0</v>
      </c>
      <c r="Y103" s="18">
        <f t="shared" si="65"/>
        <v>0</v>
      </c>
      <c r="Z103" s="18">
        <f t="shared" si="65"/>
        <v>0</v>
      </c>
      <c r="AA103" s="18">
        <f t="shared" si="65"/>
        <v>0</v>
      </c>
      <c r="AB103" s="18">
        <f t="shared" si="65"/>
        <v>0</v>
      </c>
      <c r="AC103" s="18">
        <f t="shared" si="65"/>
        <v>0</v>
      </c>
      <c r="AD103" s="18">
        <f>L103-U103</f>
        <v>0</v>
      </c>
      <c r="AE103" s="29">
        <f t="shared" si="63"/>
        <v>0</v>
      </c>
      <c r="AF103" s="29">
        <f t="shared" si="63"/>
        <v>0</v>
      </c>
      <c r="AG103" s="99" t="str">
        <f t="shared" si="51"/>
        <v>0</v>
      </c>
      <c r="AH103" s="29">
        <f t="shared" si="57"/>
        <v>0</v>
      </c>
      <c r="AI103" s="29">
        <f t="shared" si="58"/>
        <v>0</v>
      </c>
      <c r="AJ103" s="29">
        <f t="shared" si="59"/>
        <v>0</v>
      </c>
      <c r="AK103" s="121" t="str">
        <f t="shared" si="52"/>
        <v>-</v>
      </c>
      <c r="AL103" s="121" t="str">
        <f t="shared" si="53"/>
        <v>-</v>
      </c>
      <c r="AM103" s="121" t="str">
        <f t="shared" si="54"/>
        <v>-</v>
      </c>
    </row>
    <row r="104" spans="1:39" ht="26.25">
      <c r="A104" s="8" t="s">
        <v>272</v>
      </c>
      <c r="B104" s="8" t="s">
        <v>273</v>
      </c>
      <c r="C104" s="8" t="s">
        <v>274</v>
      </c>
      <c r="D104" s="9">
        <f>'т.2000 выгрузка '!D95</f>
        <v>0</v>
      </c>
      <c r="E104" s="9">
        <f>'т.2000 выгрузка '!E95</f>
        <v>0</v>
      </c>
      <c r="F104" s="9">
        <f>'т.2000 выгрузка '!F95</f>
        <v>0</v>
      </c>
      <c r="G104" s="9">
        <f>'т.2000 выгрузка '!G95</f>
        <v>0</v>
      </c>
      <c r="H104" s="9">
        <f>'т.2000 выгрузка '!H95</f>
        <v>0</v>
      </c>
      <c r="I104" s="9">
        <f>'т.2000 выгрузка '!I95</f>
        <v>0</v>
      </c>
      <c r="J104" s="9">
        <f>'т.2000 выгрузка '!J95</f>
        <v>0</v>
      </c>
      <c r="K104" s="9">
        <f>'т.2000 выгрузка '!K95</f>
        <v>0</v>
      </c>
      <c r="L104" s="9">
        <f>'т.2000 выгрузка '!L95</f>
        <v>0</v>
      </c>
      <c r="M104" s="9">
        <f>'т.2000 выгрузка '!M95</f>
        <v>0</v>
      </c>
      <c r="N104" s="9">
        <f>'т.2000 выгрузка '!N95</f>
        <v>0</v>
      </c>
      <c r="O104" s="9">
        <f>'т.2000 выгрузка '!O95</f>
        <v>0</v>
      </c>
      <c r="P104" s="9">
        <f>'т.2000 выгрузка '!P95</f>
        <v>0</v>
      </c>
      <c r="Q104" s="9">
        <f>'т.2000 выгрузка '!Q95</f>
        <v>0</v>
      </c>
      <c r="R104" s="9">
        <f>'т.2000 выгрузка '!R95</f>
        <v>0</v>
      </c>
      <c r="S104" s="9">
        <f>'т.2000 выгрузка '!S95</f>
        <v>0</v>
      </c>
      <c r="T104" s="9">
        <f>'т.2000 выгрузка '!T95</f>
        <v>0</v>
      </c>
      <c r="U104" s="9">
        <f>'т.2000 выгрузка '!U95</f>
        <v>0</v>
      </c>
      <c r="V104" s="15">
        <f t="shared" si="67"/>
        <v>0</v>
      </c>
      <c r="W104" s="15">
        <f t="shared" si="65"/>
        <v>0</v>
      </c>
      <c r="X104" s="15">
        <f t="shared" si="65"/>
        <v>0</v>
      </c>
      <c r="Y104" s="15">
        <f t="shared" si="65"/>
        <v>0</v>
      </c>
      <c r="Z104" s="15">
        <f t="shared" si="65"/>
        <v>0</v>
      </c>
      <c r="AA104" s="15">
        <f t="shared" si="65"/>
        <v>0</v>
      </c>
      <c r="AB104" s="15">
        <f t="shared" si="65"/>
        <v>0</v>
      </c>
      <c r="AC104" s="15">
        <f t="shared" si="65"/>
        <v>0</v>
      </c>
      <c r="AD104" s="15">
        <f t="shared" si="65"/>
        <v>0</v>
      </c>
      <c r="AE104" s="6">
        <f t="shared" si="63"/>
        <v>0</v>
      </c>
      <c r="AF104" s="6">
        <f t="shared" si="63"/>
        <v>0</v>
      </c>
      <c r="AG104" s="99" t="str">
        <f t="shared" si="51"/>
        <v>0</v>
      </c>
      <c r="AH104" s="6">
        <f t="shared" si="57"/>
        <v>0</v>
      </c>
      <c r="AI104" s="6">
        <f t="shared" si="58"/>
        <v>0</v>
      </c>
      <c r="AJ104" s="6">
        <f t="shared" si="59"/>
        <v>0</v>
      </c>
      <c r="AK104" s="121" t="str">
        <f t="shared" si="52"/>
        <v>-</v>
      </c>
      <c r="AL104" s="121" t="str">
        <f t="shared" si="53"/>
        <v>-</v>
      </c>
      <c r="AM104" s="121" t="str">
        <f t="shared" si="54"/>
        <v>-</v>
      </c>
    </row>
    <row r="105" spans="1:39" ht="15">
      <c r="A105" s="8" t="s">
        <v>275</v>
      </c>
      <c r="B105" s="8" t="s">
        <v>276</v>
      </c>
      <c r="C105" s="8" t="s">
        <v>277</v>
      </c>
      <c r="D105" s="9">
        <f>'т.2000 выгрузка '!D96</f>
        <v>0</v>
      </c>
      <c r="E105" s="9">
        <f>'т.2000 выгрузка '!E96</f>
        <v>0</v>
      </c>
      <c r="F105" s="9">
        <f>'т.2000 выгрузка '!F96</f>
        <v>0</v>
      </c>
      <c r="G105" s="9">
        <f>'т.2000 выгрузка '!G96</f>
        <v>0</v>
      </c>
      <c r="H105" s="9">
        <f>'т.2000 выгрузка '!H96</f>
        <v>0</v>
      </c>
      <c r="I105" s="9">
        <f>'т.2000 выгрузка '!I96</f>
        <v>0</v>
      </c>
      <c r="J105" s="9">
        <f>'т.2000 выгрузка '!J96</f>
        <v>0</v>
      </c>
      <c r="K105" s="9">
        <f>'т.2000 выгрузка '!K96</f>
        <v>0</v>
      </c>
      <c r="L105" s="9">
        <f>'т.2000 выгрузка '!L96</f>
        <v>0</v>
      </c>
      <c r="M105" s="9">
        <f>'т.2000 выгрузка '!M96</f>
        <v>0</v>
      </c>
      <c r="N105" s="9">
        <f>'т.2000 выгрузка '!N96</f>
        <v>0</v>
      </c>
      <c r="O105" s="9">
        <f>'т.2000 выгрузка '!O96</f>
        <v>0</v>
      </c>
      <c r="P105" s="9">
        <f>'т.2000 выгрузка '!P96</f>
        <v>0</v>
      </c>
      <c r="Q105" s="9">
        <f>'т.2000 выгрузка '!Q96</f>
        <v>0</v>
      </c>
      <c r="R105" s="9">
        <f>'т.2000 выгрузка '!R96</f>
        <v>0</v>
      </c>
      <c r="S105" s="9">
        <f>'т.2000 выгрузка '!S96</f>
        <v>0</v>
      </c>
      <c r="T105" s="9">
        <f>'т.2000 выгрузка '!T96</f>
        <v>0</v>
      </c>
      <c r="U105" s="9">
        <f>'т.2000 выгрузка '!U96</f>
        <v>0</v>
      </c>
      <c r="V105" s="15">
        <f t="shared" si="67"/>
        <v>0</v>
      </c>
      <c r="W105" s="15">
        <f t="shared" si="65"/>
        <v>0</v>
      </c>
      <c r="X105" s="15">
        <f t="shared" si="65"/>
        <v>0</v>
      </c>
      <c r="Y105" s="15">
        <f t="shared" si="65"/>
        <v>0</v>
      </c>
      <c r="Z105" s="15">
        <f t="shared" si="65"/>
        <v>0</v>
      </c>
      <c r="AA105" s="15">
        <f t="shared" si="65"/>
        <v>0</v>
      </c>
      <c r="AB105" s="15">
        <f t="shared" si="65"/>
        <v>0</v>
      </c>
      <c r="AC105" s="15">
        <f t="shared" si="65"/>
        <v>0</v>
      </c>
      <c r="AD105" s="15">
        <f t="shared" si="65"/>
        <v>0</v>
      </c>
      <c r="AE105" s="6">
        <f t="shared" si="63"/>
        <v>0</v>
      </c>
      <c r="AF105" s="6">
        <f t="shared" si="63"/>
        <v>0</v>
      </c>
      <c r="AG105" s="99" t="str">
        <f t="shared" si="51"/>
        <v>0</v>
      </c>
      <c r="AH105" s="6">
        <f t="shared" si="57"/>
        <v>0</v>
      </c>
      <c r="AI105" s="6">
        <f t="shared" si="58"/>
        <v>0</v>
      </c>
      <c r="AJ105" s="6">
        <f t="shared" si="59"/>
        <v>0</v>
      </c>
      <c r="AK105" s="121" t="str">
        <f t="shared" si="52"/>
        <v>-</v>
      </c>
      <c r="AL105" s="121" t="str">
        <f t="shared" si="53"/>
        <v>-</v>
      </c>
      <c r="AM105" s="121" t="str">
        <f t="shared" si="54"/>
        <v>-</v>
      </c>
    </row>
    <row r="106" spans="1:39" ht="15">
      <c r="A106" s="8" t="s">
        <v>278</v>
      </c>
      <c r="B106" s="8" t="s">
        <v>279</v>
      </c>
      <c r="C106" s="8" t="s">
        <v>280</v>
      </c>
      <c r="D106" s="9">
        <f>'т.2000 выгрузка '!D97</f>
        <v>0</v>
      </c>
      <c r="E106" s="9">
        <f>'т.2000 выгрузка '!E97</f>
        <v>0</v>
      </c>
      <c r="F106" s="9">
        <f>'т.2000 выгрузка '!F97</f>
        <v>0</v>
      </c>
      <c r="G106" s="9">
        <f>'т.2000 выгрузка '!G97</f>
        <v>0</v>
      </c>
      <c r="H106" s="9">
        <f>'т.2000 выгрузка '!H97</f>
        <v>0</v>
      </c>
      <c r="I106" s="9">
        <f>'т.2000 выгрузка '!I97</f>
        <v>0</v>
      </c>
      <c r="J106" s="9">
        <f>'т.2000 выгрузка '!J97</f>
        <v>0</v>
      </c>
      <c r="K106" s="9">
        <f>'т.2000 выгрузка '!K97</f>
        <v>0</v>
      </c>
      <c r="L106" s="9">
        <f>'т.2000 выгрузка '!L97</f>
        <v>0</v>
      </c>
      <c r="M106" s="9">
        <f>'т.2000 выгрузка '!M97</f>
        <v>0</v>
      </c>
      <c r="N106" s="9">
        <f>'т.2000 выгрузка '!N97</f>
        <v>0</v>
      </c>
      <c r="O106" s="9">
        <f>'т.2000 выгрузка '!O97</f>
        <v>0</v>
      </c>
      <c r="P106" s="9">
        <f>'т.2000 выгрузка '!P97</f>
        <v>0</v>
      </c>
      <c r="Q106" s="9">
        <f>'т.2000 выгрузка '!Q97</f>
        <v>0</v>
      </c>
      <c r="R106" s="9">
        <f>'т.2000 выгрузка '!R97</f>
        <v>0</v>
      </c>
      <c r="S106" s="9">
        <f>'т.2000 выгрузка '!S97</f>
        <v>0</v>
      </c>
      <c r="T106" s="9">
        <f>'т.2000 выгрузка '!T97</f>
        <v>0</v>
      </c>
      <c r="U106" s="9">
        <f>'т.2000 выгрузка '!U97</f>
        <v>0</v>
      </c>
      <c r="V106" s="15">
        <f t="shared" si="67"/>
        <v>0</v>
      </c>
      <c r="W106" s="15">
        <f t="shared" si="65"/>
        <v>0</v>
      </c>
      <c r="X106" s="15">
        <f t="shared" si="65"/>
        <v>0</v>
      </c>
      <c r="Y106" s="15">
        <f t="shared" si="65"/>
        <v>0</v>
      </c>
      <c r="Z106" s="15">
        <f t="shared" si="65"/>
        <v>0</v>
      </c>
      <c r="AA106" s="15">
        <f t="shared" si="65"/>
        <v>0</v>
      </c>
      <c r="AB106" s="15">
        <f t="shared" si="65"/>
        <v>0</v>
      </c>
      <c r="AC106" s="15">
        <f t="shared" si="65"/>
        <v>0</v>
      </c>
      <c r="AD106" s="15">
        <f t="shared" si="65"/>
        <v>0</v>
      </c>
      <c r="AE106" s="6">
        <f t="shared" si="63"/>
        <v>0</v>
      </c>
      <c r="AF106" s="6">
        <f t="shared" si="63"/>
        <v>0</v>
      </c>
      <c r="AG106" s="99" t="str">
        <f t="shared" si="51"/>
        <v>0</v>
      </c>
      <c r="AH106" s="6">
        <f t="shared" si="57"/>
        <v>0</v>
      </c>
      <c r="AI106" s="6">
        <f t="shared" si="58"/>
        <v>0</v>
      </c>
      <c r="AJ106" s="6">
        <f t="shared" si="59"/>
        <v>0</v>
      </c>
      <c r="AK106" s="121" t="str">
        <f t="shared" si="52"/>
        <v>-</v>
      </c>
      <c r="AL106" s="121" t="str">
        <f t="shared" si="53"/>
        <v>-</v>
      </c>
      <c r="AM106" s="121" t="str">
        <f t="shared" si="54"/>
        <v>-</v>
      </c>
    </row>
    <row r="107" spans="1:39" ht="15">
      <c r="A107" s="8" t="s">
        <v>281</v>
      </c>
      <c r="B107" s="8" t="s">
        <v>282</v>
      </c>
      <c r="C107" s="8" t="s">
        <v>283</v>
      </c>
      <c r="D107" s="9">
        <f>'т.2000 выгрузка '!D98</f>
        <v>0</v>
      </c>
      <c r="E107" s="9">
        <f>'т.2000 выгрузка '!E98</f>
        <v>0</v>
      </c>
      <c r="F107" s="9">
        <f>'т.2000 выгрузка '!F98</f>
        <v>0</v>
      </c>
      <c r="G107" s="9">
        <f>'т.2000 выгрузка '!G98</f>
        <v>0</v>
      </c>
      <c r="H107" s="9">
        <f>'т.2000 выгрузка '!H98</f>
        <v>0</v>
      </c>
      <c r="I107" s="9">
        <f>'т.2000 выгрузка '!I98</f>
        <v>0</v>
      </c>
      <c r="J107" s="9">
        <f>'т.2000 выгрузка '!J98</f>
        <v>0</v>
      </c>
      <c r="K107" s="9">
        <f>'т.2000 выгрузка '!K98</f>
        <v>0</v>
      </c>
      <c r="L107" s="9">
        <f>'т.2000 выгрузка '!L98</f>
        <v>0</v>
      </c>
      <c r="M107" s="9">
        <f>'т.2000 выгрузка '!M98</f>
        <v>0</v>
      </c>
      <c r="N107" s="9">
        <f>'т.2000 выгрузка '!N98</f>
        <v>0</v>
      </c>
      <c r="O107" s="9">
        <f>'т.2000 выгрузка '!O98</f>
        <v>0</v>
      </c>
      <c r="P107" s="9">
        <f>'т.2000 выгрузка '!P98</f>
        <v>0</v>
      </c>
      <c r="Q107" s="9">
        <f>'т.2000 выгрузка '!Q98</f>
        <v>0</v>
      </c>
      <c r="R107" s="9">
        <f>'т.2000 выгрузка '!R98</f>
        <v>0</v>
      </c>
      <c r="S107" s="9">
        <f>'т.2000 выгрузка '!S98</f>
        <v>0</v>
      </c>
      <c r="T107" s="9">
        <f>'т.2000 выгрузка '!T98</f>
        <v>0</v>
      </c>
      <c r="U107" s="9">
        <f>'т.2000 выгрузка '!U98</f>
        <v>0</v>
      </c>
      <c r="V107" s="15">
        <f t="shared" si="67"/>
        <v>0</v>
      </c>
      <c r="W107" s="15">
        <f t="shared" si="65"/>
        <v>0</v>
      </c>
      <c r="X107" s="15">
        <f t="shared" si="65"/>
        <v>0</v>
      </c>
      <c r="Y107" s="15">
        <f t="shared" si="65"/>
        <v>0</v>
      </c>
      <c r="Z107" s="15">
        <f t="shared" si="65"/>
        <v>0</v>
      </c>
      <c r="AA107" s="15">
        <f t="shared" si="65"/>
        <v>0</v>
      </c>
      <c r="AB107" s="15">
        <f t="shared" si="65"/>
        <v>0</v>
      </c>
      <c r="AC107" s="15">
        <f t="shared" si="65"/>
        <v>0</v>
      </c>
      <c r="AD107" s="15">
        <f t="shared" si="65"/>
        <v>0</v>
      </c>
      <c r="AE107" s="6">
        <f t="shared" si="63"/>
        <v>0</v>
      </c>
      <c r="AF107" s="6">
        <f t="shared" si="63"/>
        <v>0</v>
      </c>
      <c r="AG107" s="99" t="str">
        <f t="shared" si="51"/>
        <v>0</v>
      </c>
      <c r="AH107" s="6">
        <f t="shared" si="57"/>
        <v>0</v>
      </c>
      <c r="AI107" s="6">
        <f t="shared" si="58"/>
        <v>0</v>
      </c>
      <c r="AJ107" s="6">
        <f t="shared" si="59"/>
        <v>0</v>
      </c>
      <c r="AK107" s="121" t="str">
        <f t="shared" si="52"/>
        <v>-</v>
      </c>
      <c r="AL107" s="121" t="str">
        <f t="shared" si="53"/>
        <v>-</v>
      </c>
      <c r="AM107" s="121" t="str">
        <f t="shared" si="54"/>
        <v>-</v>
      </c>
    </row>
    <row r="108" spans="1:39" ht="26.25">
      <c r="A108" s="8" t="s">
        <v>284</v>
      </c>
      <c r="B108" s="8" t="s">
        <v>285</v>
      </c>
      <c r="C108" s="8" t="s">
        <v>286</v>
      </c>
      <c r="D108" s="9">
        <f>'т.2000 выгрузка '!D99</f>
        <v>0</v>
      </c>
      <c r="E108" s="9">
        <f>'т.2000 выгрузка '!E99</f>
        <v>0</v>
      </c>
      <c r="F108" s="9">
        <f>'т.2000 выгрузка '!F99</f>
        <v>0</v>
      </c>
      <c r="G108" s="9">
        <f>'т.2000 выгрузка '!G99</f>
        <v>0</v>
      </c>
      <c r="H108" s="9">
        <f>'т.2000 выгрузка '!H99</f>
        <v>0</v>
      </c>
      <c r="I108" s="9">
        <f>'т.2000 выгрузка '!I99</f>
        <v>0</v>
      </c>
      <c r="J108" s="9">
        <f>'т.2000 выгрузка '!J99</f>
        <v>0</v>
      </c>
      <c r="K108" s="9">
        <f>'т.2000 выгрузка '!K99</f>
        <v>0</v>
      </c>
      <c r="L108" s="9">
        <f>'т.2000 выгрузка '!L99</f>
        <v>0</v>
      </c>
      <c r="M108" s="9">
        <f>'т.2000 выгрузка '!M99</f>
        <v>0</v>
      </c>
      <c r="N108" s="9">
        <f>'т.2000 выгрузка '!N99</f>
        <v>0</v>
      </c>
      <c r="O108" s="9">
        <f>'т.2000 выгрузка '!O99</f>
        <v>0</v>
      </c>
      <c r="P108" s="9">
        <f>'т.2000 выгрузка '!P99</f>
        <v>0</v>
      </c>
      <c r="Q108" s="9">
        <f>'т.2000 выгрузка '!Q99</f>
        <v>0</v>
      </c>
      <c r="R108" s="9">
        <f>'т.2000 выгрузка '!R99</f>
        <v>0</v>
      </c>
      <c r="S108" s="9">
        <f>'т.2000 выгрузка '!S99</f>
        <v>0</v>
      </c>
      <c r="T108" s="9">
        <f>'т.2000 выгрузка '!T99</f>
        <v>0</v>
      </c>
      <c r="U108" s="9">
        <f>'т.2000 выгрузка '!U99</f>
        <v>0</v>
      </c>
      <c r="V108" s="15">
        <f t="shared" si="67"/>
        <v>0</v>
      </c>
      <c r="W108" s="15">
        <f t="shared" si="65"/>
        <v>0</v>
      </c>
      <c r="X108" s="15">
        <f t="shared" si="65"/>
        <v>0</v>
      </c>
      <c r="Y108" s="15">
        <f t="shared" si="65"/>
        <v>0</v>
      </c>
      <c r="Z108" s="15">
        <f t="shared" si="65"/>
        <v>0</v>
      </c>
      <c r="AA108" s="15">
        <f t="shared" si="65"/>
        <v>0</v>
      </c>
      <c r="AB108" s="15">
        <f t="shared" si="65"/>
        <v>0</v>
      </c>
      <c r="AC108" s="15">
        <f t="shared" si="65"/>
        <v>0</v>
      </c>
      <c r="AD108" s="15">
        <f t="shared" si="65"/>
        <v>0</v>
      </c>
      <c r="AE108" s="6">
        <f t="shared" si="63"/>
        <v>0</v>
      </c>
      <c r="AF108" s="6">
        <f t="shared" si="63"/>
        <v>0</v>
      </c>
      <c r="AG108" s="99" t="str">
        <f t="shared" si="51"/>
        <v>0</v>
      </c>
      <c r="AH108" s="6">
        <f t="shared" si="57"/>
        <v>0</v>
      </c>
      <c r="AI108" s="6">
        <f t="shared" si="58"/>
        <v>0</v>
      </c>
      <c r="AJ108" s="6">
        <f t="shared" si="59"/>
        <v>0</v>
      </c>
      <c r="AK108" s="121" t="str">
        <f t="shared" si="52"/>
        <v>-</v>
      </c>
      <c r="AL108" s="121" t="str">
        <f t="shared" si="53"/>
        <v>-</v>
      </c>
      <c r="AM108" s="121" t="str">
        <f t="shared" si="54"/>
        <v>-</v>
      </c>
    </row>
    <row r="109" spans="1:39" ht="26.25">
      <c r="A109" s="8" t="s">
        <v>287</v>
      </c>
      <c r="B109" s="8" t="s">
        <v>288</v>
      </c>
      <c r="C109" s="8" t="s">
        <v>289</v>
      </c>
      <c r="D109" s="9">
        <f>'т.2000 выгрузка '!D100</f>
        <v>0</v>
      </c>
      <c r="E109" s="9">
        <f>'т.2000 выгрузка '!E100</f>
        <v>0</v>
      </c>
      <c r="F109" s="9">
        <f>'т.2000 выгрузка '!F100</f>
        <v>0</v>
      </c>
      <c r="G109" s="9">
        <f>'т.2000 выгрузка '!G100</f>
        <v>0</v>
      </c>
      <c r="H109" s="9">
        <f>'т.2000 выгрузка '!H100</f>
        <v>0</v>
      </c>
      <c r="I109" s="9">
        <f>'т.2000 выгрузка '!I100</f>
        <v>0</v>
      </c>
      <c r="J109" s="9">
        <f>'т.2000 выгрузка '!J100</f>
        <v>0</v>
      </c>
      <c r="K109" s="9">
        <f>'т.2000 выгрузка '!K100</f>
        <v>0</v>
      </c>
      <c r="L109" s="9">
        <f>'т.2000 выгрузка '!L100</f>
        <v>0</v>
      </c>
      <c r="M109" s="9">
        <f>'т.2000 выгрузка '!M100</f>
        <v>0</v>
      </c>
      <c r="N109" s="9">
        <f>'т.2000 выгрузка '!N100</f>
        <v>0</v>
      </c>
      <c r="O109" s="9">
        <f>'т.2000 выгрузка '!O100</f>
        <v>0</v>
      </c>
      <c r="P109" s="9">
        <f>'т.2000 выгрузка '!P100</f>
        <v>0</v>
      </c>
      <c r="Q109" s="9">
        <f>'т.2000 выгрузка '!Q100</f>
        <v>0</v>
      </c>
      <c r="R109" s="9">
        <f>'т.2000 выгрузка '!R100</f>
        <v>0</v>
      </c>
      <c r="S109" s="9">
        <f>'т.2000 выгрузка '!S100</f>
        <v>0</v>
      </c>
      <c r="T109" s="9">
        <f>'т.2000 выгрузка '!T100</f>
        <v>0</v>
      </c>
      <c r="U109" s="9">
        <f>'т.2000 выгрузка '!U100</f>
        <v>0</v>
      </c>
      <c r="V109" s="15">
        <f t="shared" si="67"/>
        <v>0</v>
      </c>
      <c r="W109" s="15">
        <f t="shared" si="65"/>
        <v>0</v>
      </c>
      <c r="X109" s="15">
        <f t="shared" si="65"/>
        <v>0</v>
      </c>
      <c r="Y109" s="15">
        <f t="shared" si="65"/>
        <v>0</v>
      </c>
      <c r="Z109" s="15">
        <f t="shared" si="65"/>
        <v>0</v>
      </c>
      <c r="AA109" s="15">
        <f t="shared" si="65"/>
        <v>0</v>
      </c>
      <c r="AB109" s="15">
        <f t="shared" si="65"/>
        <v>0</v>
      </c>
      <c r="AC109" s="15">
        <f t="shared" si="65"/>
        <v>0</v>
      </c>
      <c r="AD109" s="15">
        <f t="shared" si="65"/>
        <v>0</v>
      </c>
      <c r="AE109" s="6">
        <f t="shared" si="63"/>
        <v>0</v>
      </c>
      <c r="AF109" s="6">
        <f t="shared" si="63"/>
        <v>0</v>
      </c>
      <c r="AG109" s="99" t="str">
        <f t="shared" si="51"/>
        <v>0</v>
      </c>
      <c r="AH109" s="6">
        <f t="shared" si="57"/>
        <v>0</v>
      </c>
      <c r="AI109" s="6">
        <f t="shared" si="58"/>
        <v>0</v>
      </c>
      <c r="AJ109" s="6">
        <f t="shared" si="59"/>
        <v>0</v>
      </c>
      <c r="AK109" s="121" t="str">
        <f t="shared" si="52"/>
        <v>-</v>
      </c>
      <c r="AL109" s="121" t="str">
        <f t="shared" si="53"/>
        <v>-</v>
      </c>
      <c r="AM109" s="121" t="str">
        <f t="shared" si="54"/>
        <v>-</v>
      </c>
    </row>
    <row r="110" spans="1:39" ht="15">
      <c r="A110" s="8" t="s">
        <v>290</v>
      </c>
      <c r="B110" s="8" t="s">
        <v>291</v>
      </c>
      <c r="C110" s="8" t="s">
        <v>292</v>
      </c>
      <c r="D110" s="9">
        <f>'т.2000 выгрузка '!D101</f>
        <v>0</v>
      </c>
      <c r="E110" s="9">
        <f>'т.2000 выгрузка '!E101</f>
        <v>0</v>
      </c>
      <c r="F110" s="9">
        <f>'т.2000 выгрузка '!F101</f>
        <v>0</v>
      </c>
      <c r="G110" s="9">
        <f>'т.2000 выгрузка '!G101</f>
        <v>0</v>
      </c>
      <c r="H110" s="9">
        <f>'т.2000 выгрузка '!H101</f>
        <v>0</v>
      </c>
      <c r="I110" s="9">
        <f>'т.2000 выгрузка '!I101</f>
        <v>0</v>
      </c>
      <c r="J110" s="9">
        <f>'т.2000 выгрузка '!J101</f>
        <v>0</v>
      </c>
      <c r="K110" s="9">
        <f>'т.2000 выгрузка '!K101</f>
        <v>0</v>
      </c>
      <c r="L110" s="9">
        <f>'т.2000 выгрузка '!L101</f>
        <v>0</v>
      </c>
      <c r="M110" s="9">
        <f>'т.2000 выгрузка '!M101</f>
        <v>0</v>
      </c>
      <c r="N110" s="9">
        <f>'т.2000 выгрузка '!N101</f>
        <v>0</v>
      </c>
      <c r="O110" s="9">
        <f>'т.2000 выгрузка '!O101</f>
        <v>0</v>
      </c>
      <c r="P110" s="9">
        <f>'т.2000 выгрузка '!P101</f>
        <v>0</v>
      </c>
      <c r="Q110" s="9">
        <f>'т.2000 выгрузка '!Q101</f>
        <v>0</v>
      </c>
      <c r="R110" s="9">
        <f>'т.2000 выгрузка '!R101</f>
        <v>0</v>
      </c>
      <c r="S110" s="9">
        <f>'т.2000 выгрузка '!S101</f>
        <v>0</v>
      </c>
      <c r="T110" s="9">
        <f>'т.2000 выгрузка '!T101</f>
        <v>0</v>
      </c>
      <c r="U110" s="9">
        <f>'т.2000 выгрузка '!U101</f>
        <v>0</v>
      </c>
      <c r="V110" s="15">
        <f t="shared" si="67"/>
        <v>0</v>
      </c>
      <c r="W110" s="15">
        <f t="shared" si="65"/>
        <v>0</v>
      </c>
      <c r="X110" s="15">
        <f t="shared" si="65"/>
        <v>0</v>
      </c>
      <c r="Y110" s="15">
        <f t="shared" si="65"/>
        <v>0</v>
      </c>
      <c r="Z110" s="15">
        <f t="shared" si="65"/>
        <v>0</v>
      </c>
      <c r="AA110" s="15">
        <f t="shared" si="65"/>
        <v>0</v>
      </c>
      <c r="AB110" s="15">
        <f t="shared" si="65"/>
        <v>0</v>
      </c>
      <c r="AC110" s="15">
        <f t="shared" si="65"/>
        <v>0</v>
      </c>
      <c r="AD110" s="15">
        <f t="shared" si="65"/>
        <v>0</v>
      </c>
      <c r="AE110" s="6">
        <f t="shared" si="63"/>
        <v>0</v>
      </c>
      <c r="AF110" s="6">
        <f t="shared" si="63"/>
        <v>0</v>
      </c>
      <c r="AG110" s="99" t="str">
        <f t="shared" si="51"/>
        <v>0</v>
      </c>
      <c r="AH110" s="6">
        <f t="shared" si="57"/>
        <v>0</v>
      </c>
      <c r="AI110" s="6">
        <f t="shared" si="58"/>
        <v>0</v>
      </c>
      <c r="AJ110" s="6">
        <f t="shared" si="59"/>
        <v>0</v>
      </c>
      <c r="AK110" s="121" t="str">
        <f t="shared" si="52"/>
        <v>-</v>
      </c>
      <c r="AL110" s="121" t="str">
        <f t="shared" si="53"/>
        <v>-</v>
      </c>
      <c r="AM110" s="121" t="str">
        <f t="shared" si="54"/>
        <v>-</v>
      </c>
    </row>
    <row r="111" spans="1:39" ht="15">
      <c r="A111" s="8" t="s">
        <v>293</v>
      </c>
      <c r="B111" s="8" t="s">
        <v>294</v>
      </c>
      <c r="C111" s="8" t="s">
        <v>295</v>
      </c>
      <c r="D111" s="9">
        <f>'т.2000 выгрузка '!D102</f>
        <v>0</v>
      </c>
      <c r="E111" s="9">
        <f>'т.2000 выгрузка '!E102</f>
        <v>0</v>
      </c>
      <c r="F111" s="9">
        <f>'т.2000 выгрузка '!F102</f>
        <v>0</v>
      </c>
      <c r="G111" s="9">
        <f>'т.2000 выгрузка '!G102</f>
        <v>0</v>
      </c>
      <c r="H111" s="9">
        <f>'т.2000 выгрузка '!H102</f>
        <v>0</v>
      </c>
      <c r="I111" s="9">
        <f>'т.2000 выгрузка '!I102</f>
        <v>0</v>
      </c>
      <c r="J111" s="9">
        <f>'т.2000 выгрузка '!J102</f>
        <v>0</v>
      </c>
      <c r="K111" s="9">
        <f>'т.2000 выгрузка '!K102</f>
        <v>0</v>
      </c>
      <c r="L111" s="9">
        <f>'т.2000 выгрузка '!L102</f>
        <v>0</v>
      </c>
      <c r="M111" s="9">
        <f>'т.2000 выгрузка '!M102</f>
        <v>0</v>
      </c>
      <c r="N111" s="9">
        <f>'т.2000 выгрузка '!N102</f>
        <v>0</v>
      </c>
      <c r="O111" s="9">
        <f>'т.2000 выгрузка '!O102</f>
        <v>0</v>
      </c>
      <c r="P111" s="9">
        <f>'т.2000 выгрузка '!P102</f>
        <v>0</v>
      </c>
      <c r="Q111" s="9">
        <f>'т.2000 выгрузка '!Q102</f>
        <v>0</v>
      </c>
      <c r="R111" s="9">
        <f>'т.2000 выгрузка '!R102</f>
        <v>0</v>
      </c>
      <c r="S111" s="9">
        <f>'т.2000 выгрузка '!S102</f>
        <v>0</v>
      </c>
      <c r="T111" s="9">
        <f>'т.2000 выгрузка '!T102</f>
        <v>0</v>
      </c>
      <c r="U111" s="9">
        <f>'т.2000 выгрузка '!U102</f>
        <v>0</v>
      </c>
      <c r="V111" s="15">
        <f t="shared" si="67"/>
        <v>0</v>
      </c>
      <c r="W111" s="15">
        <f t="shared" si="65"/>
        <v>0</v>
      </c>
      <c r="X111" s="15">
        <f t="shared" si="65"/>
        <v>0</v>
      </c>
      <c r="Y111" s="15">
        <f t="shared" si="65"/>
        <v>0</v>
      </c>
      <c r="Z111" s="15">
        <f t="shared" si="65"/>
        <v>0</v>
      </c>
      <c r="AA111" s="15">
        <f t="shared" si="65"/>
        <v>0</v>
      </c>
      <c r="AB111" s="15">
        <f t="shared" si="65"/>
        <v>0</v>
      </c>
      <c r="AC111" s="15">
        <f t="shared" si="65"/>
        <v>0</v>
      </c>
      <c r="AD111" s="15">
        <f t="shared" si="65"/>
        <v>0</v>
      </c>
      <c r="AE111" s="6">
        <f t="shared" si="63"/>
        <v>0</v>
      </c>
      <c r="AF111" s="6">
        <f t="shared" si="63"/>
        <v>0</v>
      </c>
      <c r="AG111" s="99" t="str">
        <f t="shared" si="51"/>
        <v>0</v>
      </c>
      <c r="AH111" s="6">
        <f t="shared" si="57"/>
        <v>0</v>
      </c>
      <c r="AI111" s="6">
        <f t="shared" si="58"/>
        <v>0</v>
      </c>
      <c r="AJ111" s="6">
        <f t="shared" si="59"/>
        <v>0</v>
      </c>
      <c r="AK111" s="121" t="str">
        <f t="shared" si="52"/>
        <v>-</v>
      </c>
      <c r="AL111" s="121" t="str">
        <f t="shared" si="53"/>
        <v>-</v>
      </c>
      <c r="AM111" s="121" t="str">
        <f t="shared" si="54"/>
        <v>-</v>
      </c>
    </row>
    <row r="112" spans="1:39" ht="26.25">
      <c r="A112" s="8" t="s">
        <v>296</v>
      </c>
      <c r="B112" s="8" t="s">
        <v>297</v>
      </c>
      <c r="C112" s="8" t="s">
        <v>298</v>
      </c>
      <c r="D112" s="9">
        <f>'т.2000 выгрузка '!D103</f>
        <v>0</v>
      </c>
      <c r="E112" s="9">
        <f>'т.2000 выгрузка '!E103</f>
        <v>0</v>
      </c>
      <c r="F112" s="9">
        <f>'т.2000 выгрузка '!F103</f>
        <v>0</v>
      </c>
      <c r="G112" s="9">
        <f>'т.2000 выгрузка '!G103</f>
        <v>0</v>
      </c>
      <c r="H112" s="9">
        <f>'т.2000 выгрузка '!H103</f>
        <v>0</v>
      </c>
      <c r="I112" s="9">
        <f>'т.2000 выгрузка '!I103</f>
        <v>0</v>
      </c>
      <c r="J112" s="9">
        <f>'т.2000 выгрузка '!J103</f>
        <v>0</v>
      </c>
      <c r="K112" s="9">
        <f>'т.2000 выгрузка '!K103</f>
        <v>0</v>
      </c>
      <c r="L112" s="9">
        <f>'т.2000 выгрузка '!L103</f>
        <v>0</v>
      </c>
      <c r="M112" s="9">
        <f>'т.2000 выгрузка '!M103</f>
        <v>0</v>
      </c>
      <c r="N112" s="9">
        <f>'т.2000 выгрузка '!N103</f>
        <v>0</v>
      </c>
      <c r="O112" s="9">
        <f>'т.2000 выгрузка '!O103</f>
        <v>0</v>
      </c>
      <c r="P112" s="9">
        <f>'т.2000 выгрузка '!P103</f>
        <v>0</v>
      </c>
      <c r="Q112" s="9">
        <f>'т.2000 выгрузка '!Q103</f>
        <v>0</v>
      </c>
      <c r="R112" s="9">
        <f>'т.2000 выгрузка '!R103</f>
        <v>0</v>
      </c>
      <c r="S112" s="9">
        <f>'т.2000 выгрузка '!S103</f>
        <v>0</v>
      </c>
      <c r="T112" s="9">
        <f>'т.2000 выгрузка '!T103</f>
        <v>0</v>
      </c>
      <c r="U112" s="9">
        <f>'т.2000 выгрузка '!U103</f>
        <v>0</v>
      </c>
      <c r="V112" s="15">
        <f t="shared" si="67"/>
        <v>0</v>
      </c>
      <c r="W112" s="15">
        <f t="shared" si="65"/>
        <v>0</v>
      </c>
      <c r="X112" s="15">
        <f t="shared" si="65"/>
        <v>0</v>
      </c>
      <c r="Y112" s="15">
        <f t="shared" si="65"/>
        <v>0</v>
      </c>
      <c r="Z112" s="15">
        <f t="shared" si="65"/>
        <v>0</v>
      </c>
      <c r="AA112" s="15">
        <f t="shared" si="65"/>
        <v>0</v>
      </c>
      <c r="AB112" s="15">
        <f t="shared" si="65"/>
        <v>0</v>
      </c>
      <c r="AC112" s="15">
        <f t="shared" si="65"/>
        <v>0</v>
      </c>
      <c r="AD112" s="15">
        <f t="shared" si="65"/>
        <v>0</v>
      </c>
      <c r="AE112" s="6">
        <f t="shared" si="63"/>
        <v>0</v>
      </c>
      <c r="AF112" s="6">
        <f t="shared" si="63"/>
        <v>0</v>
      </c>
      <c r="AG112" s="99" t="str">
        <f t="shared" si="51"/>
        <v>0</v>
      </c>
      <c r="AH112" s="6">
        <f t="shared" si="57"/>
        <v>0</v>
      </c>
      <c r="AI112" s="6">
        <f t="shared" si="58"/>
        <v>0</v>
      </c>
      <c r="AJ112" s="6">
        <f t="shared" si="59"/>
        <v>0</v>
      </c>
      <c r="AK112" s="121" t="str">
        <f t="shared" si="52"/>
        <v>-</v>
      </c>
      <c r="AL112" s="121" t="str">
        <f t="shared" si="53"/>
        <v>-</v>
      </c>
      <c r="AM112" s="121" t="str">
        <f t="shared" si="54"/>
        <v>-</v>
      </c>
    </row>
    <row r="113" spans="1:39" ht="15">
      <c r="A113" s="8" t="s">
        <v>299</v>
      </c>
      <c r="B113" s="8" t="s">
        <v>300</v>
      </c>
      <c r="C113" s="8" t="s">
        <v>301</v>
      </c>
      <c r="D113" s="9">
        <f>'т.2000 выгрузка '!D104</f>
        <v>0</v>
      </c>
      <c r="E113" s="9">
        <f>'т.2000 выгрузка '!E104</f>
        <v>0</v>
      </c>
      <c r="F113" s="9">
        <f>'т.2000 выгрузка '!F104</f>
        <v>0</v>
      </c>
      <c r="G113" s="9">
        <f>'т.2000 выгрузка '!G104</f>
        <v>0</v>
      </c>
      <c r="H113" s="9">
        <f>'т.2000 выгрузка '!H104</f>
        <v>0</v>
      </c>
      <c r="I113" s="9">
        <f>'т.2000 выгрузка '!I104</f>
        <v>0</v>
      </c>
      <c r="J113" s="9">
        <f>'т.2000 выгрузка '!J104</f>
        <v>0</v>
      </c>
      <c r="K113" s="9">
        <f>'т.2000 выгрузка '!K104</f>
        <v>0</v>
      </c>
      <c r="L113" s="9">
        <f>'т.2000 выгрузка '!L104</f>
        <v>0</v>
      </c>
      <c r="M113" s="9">
        <f>'т.2000 выгрузка '!M104</f>
        <v>0</v>
      </c>
      <c r="N113" s="9">
        <f>'т.2000 выгрузка '!N104</f>
        <v>0</v>
      </c>
      <c r="O113" s="9">
        <f>'т.2000 выгрузка '!O104</f>
        <v>0</v>
      </c>
      <c r="P113" s="9">
        <f>'т.2000 выгрузка '!P104</f>
        <v>0</v>
      </c>
      <c r="Q113" s="9">
        <f>'т.2000 выгрузка '!Q104</f>
        <v>0</v>
      </c>
      <c r="R113" s="9">
        <f>'т.2000 выгрузка '!R104</f>
        <v>0</v>
      </c>
      <c r="S113" s="9">
        <f>'т.2000 выгрузка '!S104</f>
        <v>0</v>
      </c>
      <c r="T113" s="9">
        <f>'т.2000 выгрузка '!T104</f>
        <v>0</v>
      </c>
      <c r="U113" s="9">
        <f>'т.2000 выгрузка '!U104</f>
        <v>0</v>
      </c>
      <c r="V113" s="15">
        <f t="shared" si="67"/>
        <v>0</v>
      </c>
      <c r="W113" s="15">
        <f t="shared" si="65"/>
        <v>0</v>
      </c>
      <c r="X113" s="15">
        <f t="shared" si="65"/>
        <v>0</v>
      </c>
      <c r="Y113" s="15">
        <f t="shared" si="65"/>
        <v>0</v>
      </c>
      <c r="Z113" s="15">
        <f t="shared" si="65"/>
        <v>0</v>
      </c>
      <c r="AA113" s="15">
        <f t="shared" si="65"/>
        <v>0</v>
      </c>
      <c r="AB113" s="15">
        <f t="shared" si="65"/>
        <v>0</v>
      </c>
      <c r="AC113" s="15">
        <f t="shared" si="65"/>
        <v>0</v>
      </c>
      <c r="AD113" s="15">
        <f t="shared" si="65"/>
        <v>0</v>
      </c>
      <c r="AE113" s="6">
        <f t="shared" si="63"/>
        <v>0</v>
      </c>
      <c r="AF113" s="6">
        <f t="shared" si="63"/>
        <v>0</v>
      </c>
      <c r="AG113" s="99" t="str">
        <f t="shared" si="51"/>
        <v>0</v>
      </c>
      <c r="AH113" s="6">
        <f t="shared" si="57"/>
        <v>0</v>
      </c>
      <c r="AI113" s="6">
        <f t="shared" si="58"/>
        <v>0</v>
      </c>
      <c r="AJ113" s="6">
        <f t="shared" si="59"/>
        <v>0</v>
      </c>
      <c r="AK113" s="121" t="str">
        <f t="shared" si="52"/>
        <v>-</v>
      </c>
      <c r="AL113" s="121" t="str">
        <f t="shared" si="53"/>
        <v>-</v>
      </c>
      <c r="AM113" s="121" t="str">
        <f t="shared" si="54"/>
        <v>-</v>
      </c>
    </row>
    <row r="114" spans="1:39" ht="15">
      <c r="A114" s="8" t="s">
        <v>302</v>
      </c>
      <c r="B114" s="8" t="s">
        <v>303</v>
      </c>
      <c r="C114" s="8" t="s">
        <v>304</v>
      </c>
      <c r="D114" s="9">
        <f>'т.2000 выгрузка '!D105</f>
        <v>0</v>
      </c>
      <c r="E114" s="9">
        <f>'т.2000 выгрузка '!E105</f>
        <v>0</v>
      </c>
      <c r="F114" s="9">
        <f>'т.2000 выгрузка '!F105</f>
        <v>0</v>
      </c>
      <c r="G114" s="9">
        <f>'т.2000 выгрузка '!G105</f>
        <v>0</v>
      </c>
      <c r="H114" s="9">
        <f>'т.2000 выгрузка '!H105</f>
        <v>0</v>
      </c>
      <c r="I114" s="9">
        <f>'т.2000 выгрузка '!I105</f>
        <v>0</v>
      </c>
      <c r="J114" s="9">
        <f>'т.2000 выгрузка '!J105</f>
        <v>0</v>
      </c>
      <c r="K114" s="9">
        <f>'т.2000 выгрузка '!K105</f>
        <v>0</v>
      </c>
      <c r="L114" s="9">
        <f>'т.2000 выгрузка '!L105</f>
        <v>0</v>
      </c>
      <c r="M114" s="9">
        <f>'т.2000 выгрузка '!M105</f>
        <v>0</v>
      </c>
      <c r="N114" s="9">
        <f>'т.2000 выгрузка '!N105</f>
        <v>0</v>
      </c>
      <c r="O114" s="9">
        <f>'т.2000 выгрузка '!O105</f>
        <v>0</v>
      </c>
      <c r="P114" s="9">
        <f>'т.2000 выгрузка '!P105</f>
        <v>0</v>
      </c>
      <c r="Q114" s="9">
        <f>'т.2000 выгрузка '!Q105</f>
        <v>0</v>
      </c>
      <c r="R114" s="9">
        <f>'т.2000 выгрузка '!R105</f>
        <v>0</v>
      </c>
      <c r="S114" s="9">
        <f>'т.2000 выгрузка '!S105</f>
        <v>0</v>
      </c>
      <c r="T114" s="9">
        <f>'т.2000 выгрузка '!T105</f>
        <v>0</v>
      </c>
      <c r="U114" s="9">
        <f>'т.2000 выгрузка '!U105</f>
        <v>0</v>
      </c>
      <c r="V114" s="15">
        <f>D114-M114</f>
        <v>0</v>
      </c>
      <c r="W114" s="15">
        <f t="shared" si="65"/>
        <v>0</v>
      </c>
      <c r="X114" s="15">
        <f t="shared" si="65"/>
        <v>0</v>
      </c>
      <c r="Y114" s="15">
        <f t="shared" si="65"/>
        <v>0</v>
      </c>
      <c r="Z114" s="15">
        <f t="shared" si="65"/>
        <v>0</v>
      </c>
      <c r="AA114" s="15">
        <f t="shared" si="65"/>
        <v>0</v>
      </c>
      <c r="AB114" s="15">
        <f t="shared" si="65"/>
        <v>0</v>
      </c>
      <c r="AC114" s="15">
        <f t="shared" si="65"/>
        <v>0</v>
      </c>
      <c r="AD114" s="15">
        <f t="shared" si="65"/>
        <v>0</v>
      </c>
      <c r="AE114" s="6">
        <f t="shared" si="63"/>
        <v>0</v>
      </c>
      <c r="AF114" s="6">
        <f t="shared" si="63"/>
        <v>0</v>
      </c>
      <c r="AG114" s="99" t="str">
        <f t="shared" si="51"/>
        <v>0</v>
      </c>
      <c r="AH114" s="6">
        <f t="shared" si="57"/>
        <v>0</v>
      </c>
      <c r="AI114" s="6">
        <f t="shared" si="58"/>
        <v>0</v>
      </c>
      <c r="AJ114" s="6">
        <f t="shared" si="59"/>
        <v>0</v>
      </c>
      <c r="AK114" s="121" t="str">
        <f t="shared" si="52"/>
        <v>-</v>
      </c>
      <c r="AL114" s="121" t="str">
        <f t="shared" si="53"/>
        <v>-</v>
      </c>
      <c r="AM114" s="121" t="str">
        <f t="shared" si="54"/>
        <v>-</v>
      </c>
    </row>
    <row r="115" spans="1:39" ht="15">
      <c r="A115" s="8" t="s">
        <v>305</v>
      </c>
      <c r="B115" s="8" t="s">
        <v>306</v>
      </c>
      <c r="C115" s="8" t="s">
        <v>307</v>
      </c>
      <c r="D115" s="9">
        <f>'т.2000 выгрузка '!D106</f>
        <v>0</v>
      </c>
      <c r="E115" s="9">
        <f>'т.2000 выгрузка '!E106</f>
        <v>0</v>
      </c>
      <c r="F115" s="9">
        <f>'т.2000 выгрузка '!F106</f>
        <v>0</v>
      </c>
      <c r="G115" s="9">
        <f>'т.2000 выгрузка '!G106</f>
        <v>0</v>
      </c>
      <c r="H115" s="9">
        <f>'т.2000 выгрузка '!H106</f>
        <v>0</v>
      </c>
      <c r="I115" s="9">
        <f>'т.2000 выгрузка '!I106</f>
        <v>0</v>
      </c>
      <c r="J115" s="9">
        <f>'т.2000 выгрузка '!J106</f>
        <v>0</v>
      </c>
      <c r="K115" s="9">
        <f>'т.2000 выгрузка '!K106</f>
        <v>0</v>
      </c>
      <c r="L115" s="9">
        <f>'т.2000 выгрузка '!L106</f>
        <v>0</v>
      </c>
      <c r="M115" s="9">
        <f>'т.2000 выгрузка '!M106</f>
        <v>0</v>
      </c>
      <c r="N115" s="9">
        <f>'т.2000 выгрузка '!N106</f>
        <v>0</v>
      </c>
      <c r="O115" s="9">
        <f>'т.2000 выгрузка '!O106</f>
        <v>0</v>
      </c>
      <c r="P115" s="9">
        <f>'т.2000 выгрузка '!P106</f>
        <v>0</v>
      </c>
      <c r="Q115" s="9">
        <f>'т.2000 выгрузка '!Q106</f>
        <v>0</v>
      </c>
      <c r="R115" s="9">
        <f>'т.2000 выгрузка '!R106</f>
        <v>0</v>
      </c>
      <c r="S115" s="9">
        <f>'т.2000 выгрузка '!S106</f>
        <v>0</v>
      </c>
      <c r="T115" s="9">
        <f>'т.2000 выгрузка '!T106</f>
        <v>0</v>
      </c>
      <c r="U115" s="9">
        <f>'т.2000 выгрузка '!U106</f>
        <v>0</v>
      </c>
      <c r="V115" s="15">
        <f t="shared" ref="V115:V126" si="68">D115-M115</f>
        <v>0</v>
      </c>
      <c r="W115" s="15">
        <f t="shared" si="65"/>
        <v>0</v>
      </c>
      <c r="X115" s="15">
        <f t="shared" si="65"/>
        <v>0</v>
      </c>
      <c r="Y115" s="15">
        <f t="shared" si="65"/>
        <v>0</v>
      </c>
      <c r="Z115" s="15">
        <f t="shared" si="65"/>
        <v>0</v>
      </c>
      <c r="AA115" s="15">
        <f t="shared" si="65"/>
        <v>0</v>
      </c>
      <c r="AB115" s="15">
        <f t="shared" si="65"/>
        <v>0</v>
      </c>
      <c r="AC115" s="15">
        <f t="shared" si="65"/>
        <v>0</v>
      </c>
      <c r="AD115" s="15">
        <f t="shared" si="65"/>
        <v>0</v>
      </c>
      <c r="AE115" s="6">
        <f t="shared" si="63"/>
        <v>0</v>
      </c>
      <c r="AF115" s="6">
        <f t="shared" si="63"/>
        <v>0</v>
      </c>
      <c r="AG115" s="99" t="str">
        <f t="shared" si="51"/>
        <v>0</v>
      </c>
      <c r="AH115" s="6">
        <f t="shared" si="57"/>
        <v>0</v>
      </c>
      <c r="AI115" s="6">
        <f t="shared" si="58"/>
        <v>0</v>
      </c>
      <c r="AJ115" s="6">
        <f t="shared" si="59"/>
        <v>0</v>
      </c>
      <c r="AK115" s="121" t="str">
        <f t="shared" si="52"/>
        <v>-</v>
      </c>
      <c r="AL115" s="121" t="str">
        <f t="shared" si="53"/>
        <v>-</v>
      </c>
      <c r="AM115" s="121" t="str">
        <f t="shared" si="54"/>
        <v>-</v>
      </c>
    </row>
    <row r="116" spans="1:39" ht="15">
      <c r="A116" s="16" t="s">
        <v>791</v>
      </c>
      <c r="B116" s="17"/>
      <c r="C116" s="17"/>
      <c r="D116" s="18">
        <f>D104-D105-D106-D107-D108-D109-D110-D111-D112-D114</f>
        <v>0</v>
      </c>
      <c r="E116" s="18">
        <f t="shared" ref="E116:U116" si="69">E104-E105-E106-E107-E108-E109-E110-E111-E112-E114</f>
        <v>0</v>
      </c>
      <c r="F116" s="18">
        <f t="shared" si="69"/>
        <v>0</v>
      </c>
      <c r="G116" s="18">
        <f t="shared" si="69"/>
        <v>0</v>
      </c>
      <c r="H116" s="18">
        <f t="shared" si="69"/>
        <v>0</v>
      </c>
      <c r="I116" s="18">
        <f t="shared" si="69"/>
        <v>0</v>
      </c>
      <c r="J116" s="18">
        <f t="shared" si="69"/>
        <v>0</v>
      </c>
      <c r="K116" s="18">
        <f t="shared" si="69"/>
        <v>0</v>
      </c>
      <c r="L116" s="18">
        <f t="shared" si="69"/>
        <v>0</v>
      </c>
      <c r="M116" s="18">
        <f t="shared" si="69"/>
        <v>0</v>
      </c>
      <c r="N116" s="18">
        <f t="shared" si="69"/>
        <v>0</v>
      </c>
      <c r="O116" s="18">
        <f t="shared" si="69"/>
        <v>0</v>
      </c>
      <c r="P116" s="18">
        <f t="shared" si="69"/>
        <v>0</v>
      </c>
      <c r="Q116" s="18">
        <f t="shared" si="69"/>
        <v>0</v>
      </c>
      <c r="R116" s="18">
        <f t="shared" si="69"/>
        <v>0</v>
      </c>
      <c r="S116" s="18">
        <f t="shared" si="69"/>
        <v>0</v>
      </c>
      <c r="T116" s="18">
        <f t="shared" si="69"/>
        <v>0</v>
      </c>
      <c r="U116" s="18">
        <f t="shared" si="69"/>
        <v>0</v>
      </c>
      <c r="V116" s="18">
        <f t="shared" si="68"/>
        <v>0</v>
      </c>
      <c r="W116" s="18">
        <f t="shared" si="65"/>
        <v>0</v>
      </c>
      <c r="X116" s="18">
        <f t="shared" si="65"/>
        <v>0</v>
      </c>
      <c r="Y116" s="18">
        <f t="shared" si="65"/>
        <v>0</v>
      </c>
      <c r="Z116" s="18">
        <f t="shared" si="65"/>
        <v>0</v>
      </c>
      <c r="AA116" s="18">
        <f t="shared" si="65"/>
        <v>0</v>
      </c>
      <c r="AB116" s="18">
        <f t="shared" si="65"/>
        <v>0</v>
      </c>
      <c r="AC116" s="18">
        <f t="shared" si="65"/>
        <v>0</v>
      </c>
      <c r="AD116" s="18">
        <f t="shared" si="65"/>
        <v>0</v>
      </c>
      <c r="AE116" s="29">
        <f t="shared" si="63"/>
        <v>0</v>
      </c>
      <c r="AF116" s="29">
        <f t="shared" si="63"/>
        <v>0</v>
      </c>
      <c r="AG116" s="99" t="str">
        <f t="shared" si="51"/>
        <v>0</v>
      </c>
      <c r="AH116" s="29">
        <f t="shared" si="57"/>
        <v>0</v>
      </c>
      <c r="AI116" s="29">
        <f t="shared" si="58"/>
        <v>0</v>
      </c>
      <c r="AJ116" s="29">
        <f t="shared" si="59"/>
        <v>0</v>
      </c>
      <c r="AK116" s="121" t="str">
        <f t="shared" si="52"/>
        <v>-</v>
      </c>
      <c r="AL116" s="121" t="str">
        <f t="shared" si="53"/>
        <v>-</v>
      </c>
      <c r="AM116" s="121" t="str">
        <f t="shared" si="54"/>
        <v>-</v>
      </c>
    </row>
    <row r="117" spans="1:39" ht="26.25">
      <c r="A117" s="8" t="s">
        <v>308</v>
      </c>
      <c r="B117" s="8" t="s">
        <v>309</v>
      </c>
      <c r="C117" s="8" t="s">
        <v>310</v>
      </c>
      <c r="D117" s="9">
        <f>'т.2000 выгрузка '!D107</f>
        <v>0</v>
      </c>
      <c r="E117" s="9">
        <f>'т.2000 выгрузка '!E107</f>
        <v>0</v>
      </c>
      <c r="F117" s="9">
        <f>'т.2000 выгрузка '!F107</f>
        <v>0</v>
      </c>
      <c r="G117" s="9">
        <f>'т.2000 выгрузка '!G107</f>
        <v>0</v>
      </c>
      <c r="H117" s="9">
        <f>'т.2000 выгрузка '!H107</f>
        <v>0</v>
      </c>
      <c r="I117" s="9">
        <f>'т.2000 выгрузка '!I107</f>
        <v>0</v>
      </c>
      <c r="J117" s="9">
        <f>'т.2000 выгрузка '!J107</f>
        <v>0</v>
      </c>
      <c r="K117" s="9">
        <f>'т.2000 выгрузка '!K107</f>
        <v>0</v>
      </c>
      <c r="L117" s="9">
        <f>'т.2000 выгрузка '!L107</f>
        <v>0</v>
      </c>
      <c r="M117" s="9">
        <f>'т.2000 выгрузка '!M107</f>
        <v>0</v>
      </c>
      <c r="N117" s="9">
        <f>'т.2000 выгрузка '!N107</f>
        <v>0</v>
      </c>
      <c r="O117" s="9">
        <f>'т.2000 выгрузка '!O107</f>
        <v>0</v>
      </c>
      <c r="P117" s="9">
        <f>'т.2000 выгрузка '!P107</f>
        <v>0</v>
      </c>
      <c r="Q117" s="9">
        <f>'т.2000 выгрузка '!Q107</f>
        <v>0</v>
      </c>
      <c r="R117" s="9">
        <f>'т.2000 выгрузка '!R107</f>
        <v>0</v>
      </c>
      <c r="S117" s="9">
        <f>'т.2000 выгрузка '!S107</f>
        <v>0</v>
      </c>
      <c r="T117" s="9">
        <f>'т.2000 выгрузка '!T107</f>
        <v>0</v>
      </c>
      <c r="U117" s="9">
        <f>'т.2000 выгрузка '!U107</f>
        <v>0</v>
      </c>
      <c r="V117" s="15">
        <f t="shared" si="68"/>
        <v>0</v>
      </c>
      <c r="W117" s="15">
        <f t="shared" si="65"/>
        <v>0</v>
      </c>
      <c r="X117" s="15">
        <f t="shared" si="65"/>
        <v>0</v>
      </c>
      <c r="Y117" s="15">
        <f t="shared" si="65"/>
        <v>0</v>
      </c>
      <c r="Z117" s="15">
        <f t="shared" si="65"/>
        <v>0</v>
      </c>
      <c r="AA117" s="15">
        <f t="shared" si="65"/>
        <v>0</v>
      </c>
      <c r="AB117" s="15">
        <f t="shared" si="65"/>
        <v>0</v>
      </c>
      <c r="AC117" s="15">
        <f t="shared" si="65"/>
        <v>0</v>
      </c>
      <c r="AD117" s="15">
        <f t="shared" si="65"/>
        <v>0</v>
      </c>
      <c r="AE117" s="6">
        <f t="shared" si="63"/>
        <v>0</v>
      </c>
      <c r="AF117" s="6">
        <f t="shared" si="63"/>
        <v>0</v>
      </c>
      <c r="AG117" s="99" t="str">
        <f t="shared" si="51"/>
        <v>0</v>
      </c>
      <c r="AH117" s="6">
        <f t="shared" si="57"/>
        <v>0</v>
      </c>
      <c r="AI117" s="6">
        <f t="shared" si="58"/>
        <v>0</v>
      </c>
      <c r="AJ117" s="6">
        <f t="shared" si="59"/>
        <v>0</v>
      </c>
      <c r="AK117" s="121" t="str">
        <f t="shared" si="52"/>
        <v>-</v>
      </c>
      <c r="AL117" s="121" t="str">
        <f t="shared" si="53"/>
        <v>-</v>
      </c>
      <c r="AM117" s="121" t="str">
        <f t="shared" si="54"/>
        <v>-</v>
      </c>
    </row>
    <row r="118" spans="1:39" ht="26.25">
      <c r="A118" s="8" t="s">
        <v>311</v>
      </c>
      <c r="B118" s="8" t="s">
        <v>312</v>
      </c>
      <c r="C118" s="8" t="s">
        <v>313</v>
      </c>
      <c r="D118" s="9">
        <f>'т.2000 выгрузка '!D108</f>
        <v>0</v>
      </c>
      <c r="E118" s="9">
        <f>'т.2000 выгрузка '!E108</f>
        <v>0</v>
      </c>
      <c r="F118" s="9">
        <f>'т.2000 выгрузка '!F108</f>
        <v>0</v>
      </c>
      <c r="G118" s="9">
        <f>'т.2000 выгрузка '!G108</f>
        <v>0</v>
      </c>
      <c r="H118" s="9">
        <f>'т.2000 выгрузка '!H108</f>
        <v>0</v>
      </c>
      <c r="I118" s="9">
        <f>'т.2000 выгрузка '!I108</f>
        <v>0</v>
      </c>
      <c r="J118" s="9">
        <f>'т.2000 выгрузка '!J108</f>
        <v>0</v>
      </c>
      <c r="K118" s="9">
        <f>'т.2000 выгрузка '!K108</f>
        <v>0</v>
      </c>
      <c r="L118" s="9">
        <f>'т.2000 выгрузка '!L108</f>
        <v>0</v>
      </c>
      <c r="M118" s="9">
        <f>'т.2000 выгрузка '!M108</f>
        <v>0</v>
      </c>
      <c r="N118" s="9">
        <f>'т.2000 выгрузка '!N108</f>
        <v>0</v>
      </c>
      <c r="O118" s="9">
        <f>'т.2000 выгрузка '!O108</f>
        <v>0</v>
      </c>
      <c r="P118" s="9">
        <f>'т.2000 выгрузка '!P108</f>
        <v>0</v>
      </c>
      <c r="Q118" s="9">
        <f>'т.2000 выгрузка '!Q108</f>
        <v>0</v>
      </c>
      <c r="R118" s="9">
        <f>'т.2000 выгрузка '!R108</f>
        <v>0</v>
      </c>
      <c r="S118" s="9">
        <f>'т.2000 выгрузка '!S108</f>
        <v>0</v>
      </c>
      <c r="T118" s="9">
        <f>'т.2000 выгрузка '!T108</f>
        <v>0</v>
      </c>
      <c r="U118" s="9">
        <f>'т.2000 выгрузка '!U108</f>
        <v>0</v>
      </c>
      <c r="V118" s="15">
        <f t="shared" si="68"/>
        <v>0</v>
      </c>
      <c r="W118" s="15">
        <f t="shared" si="65"/>
        <v>0</v>
      </c>
      <c r="X118" s="15">
        <f t="shared" si="65"/>
        <v>0</v>
      </c>
      <c r="Y118" s="15">
        <f t="shared" si="65"/>
        <v>0</v>
      </c>
      <c r="Z118" s="15">
        <f t="shared" si="65"/>
        <v>0</v>
      </c>
      <c r="AA118" s="15">
        <f t="shared" si="65"/>
        <v>0</v>
      </c>
      <c r="AB118" s="15">
        <f t="shared" si="65"/>
        <v>0</v>
      </c>
      <c r="AC118" s="15">
        <f t="shared" si="65"/>
        <v>0</v>
      </c>
      <c r="AD118" s="15">
        <f t="shared" si="65"/>
        <v>0</v>
      </c>
      <c r="AE118" s="6">
        <f t="shared" si="63"/>
        <v>0</v>
      </c>
      <c r="AF118" s="6">
        <f t="shared" si="63"/>
        <v>0</v>
      </c>
      <c r="AG118" s="99" t="str">
        <f t="shared" si="51"/>
        <v>0</v>
      </c>
      <c r="AH118" s="6">
        <f t="shared" si="57"/>
        <v>0</v>
      </c>
      <c r="AI118" s="6">
        <f t="shared" si="58"/>
        <v>0</v>
      </c>
      <c r="AJ118" s="6">
        <f t="shared" si="59"/>
        <v>0</v>
      </c>
      <c r="AK118" s="121" t="str">
        <f t="shared" si="52"/>
        <v>-</v>
      </c>
      <c r="AL118" s="121" t="str">
        <f t="shared" si="53"/>
        <v>-</v>
      </c>
      <c r="AM118" s="121" t="str">
        <f t="shared" si="54"/>
        <v>-</v>
      </c>
    </row>
    <row r="119" spans="1:39" ht="26.25">
      <c r="A119" s="8" t="s">
        <v>314</v>
      </c>
      <c r="B119" s="8" t="s">
        <v>315</v>
      </c>
      <c r="C119" s="8" t="s">
        <v>316</v>
      </c>
      <c r="D119" s="9">
        <f>'т.2000 выгрузка '!D109</f>
        <v>0</v>
      </c>
      <c r="E119" s="9">
        <f>'т.2000 выгрузка '!E109</f>
        <v>0</v>
      </c>
      <c r="F119" s="9">
        <f>'т.2000 выгрузка '!F109</f>
        <v>0</v>
      </c>
      <c r="G119" s="9">
        <f>'т.2000 выгрузка '!G109</f>
        <v>0</v>
      </c>
      <c r="H119" s="9">
        <f>'т.2000 выгрузка '!H109</f>
        <v>0</v>
      </c>
      <c r="I119" s="9">
        <f>'т.2000 выгрузка '!I109</f>
        <v>0</v>
      </c>
      <c r="J119" s="9">
        <f>'т.2000 выгрузка '!J109</f>
        <v>0</v>
      </c>
      <c r="K119" s="9">
        <f>'т.2000 выгрузка '!K109</f>
        <v>0</v>
      </c>
      <c r="L119" s="9">
        <f>'т.2000 выгрузка '!L109</f>
        <v>0</v>
      </c>
      <c r="M119" s="9">
        <f>'т.2000 выгрузка '!M109</f>
        <v>0</v>
      </c>
      <c r="N119" s="9">
        <f>'т.2000 выгрузка '!N109</f>
        <v>0</v>
      </c>
      <c r="O119" s="9">
        <f>'т.2000 выгрузка '!O109</f>
        <v>0</v>
      </c>
      <c r="P119" s="9">
        <f>'т.2000 выгрузка '!P109</f>
        <v>0</v>
      </c>
      <c r="Q119" s="9">
        <f>'т.2000 выгрузка '!Q109</f>
        <v>0</v>
      </c>
      <c r="R119" s="9">
        <f>'т.2000 выгрузка '!R109</f>
        <v>0</v>
      </c>
      <c r="S119" s="9">
        <f>'т.2000 выгрузка '!S109</f>
        <v>0</v>
      </c>
      <c r="T119" s="9">
        <f>'т.2000 выгрузка '!T109</f>
        <v>0</v>
      </c>
      <c r="U119" s="9">
        <f>'т.2000 выгрузка '!U109</f>
        <v>0</v>
      </c>
      <c r="V119" s="15">
        <f t="shared" si="68"/>
        <v>0</v>
      </c>
      <c r="W119" s="15">
        <f t="shared" si="65"/>
        <v>0</v>
      </c>
      <c r="X119" s="15">
        <f t="shared" si="65"/>
        <v>0</v>
      </c>
      <c r="Y119" s="15">
        <f t="shared" si="65"/>
        <v>0</v>
      </c>
      <c r="Z119" s="15">
        <f t="shared" si="65"/>
        <v>0</v>
      </c>
      <c r="AA119" s="15">
        <f t="shared" si="65"/>
        <v>0</v>
      </c>
      <c r="AB119" s="15">
        <f t="shared" si="65"/>
        <v>0</v>
      </c>
      <c r="AC119" s="15">
        <f t="shared" si="65"/>
        <v>0</v>
      </c>
      <c r="AD119" s="15">
        <f t="shared" si="65"/>
        <v>0</v>
      </c>
      <c r="AE119" s="6">
        <f t="shared" si="63"/>
        <v>0</v>
      </c>
      <c r="AF119" s="6">
        <f t="shared" si="63"/>
        <v>0</v>
      </c>
      <c r="AG119" s="99" t="str">
        <f t="shared" si="51"/>
        <v>0</v>
      </c>
      <c r="AH119" s="6">
        <f t="shared" si="57"/>
        <v>0</v>
      </c>
      <c r="AI119" s="6">
        <f t="shared" si="58"/>
        <v>0</v>
      </c>
      <c r="AJ119" s="6">
        <f t="shared" si="59"/>
        <v>0</v>
      </c>
      <c r="AK119" s="121" t="str">
        <f t="shared" si="52"/>
        <v>-</v>
      </c>
      <c r="AL119" s="121" t="str">
        <f t="shared" si="53"/>
        <v>-</v>
      </c>
      <c r="AM119" s="121" t="str">
        <f t="shared" si="54"/>
        <v>-</v>
      </c>
    </row>
    <row r="120" spans="1:39" ht="39">
      <c r="A120" s="8" t="s">
        <v>317</v>
      </c>
      <c r="B120" s="8" t="s">
        <v>318</v>
      </c>
      <c r="C120" s="8" t="s">
        <v>319</v>
      </c>
      <c r="D120" s="9">
        <f>'т.2000 выгрузка '!D110</f>
        <v>0</v>
      </c>
      <c r="E120" s="9">
        <f>'т.2000 выгрузка '!E110</f>
        <v>0</v>
      </c>
      <c r="F120" s="9">
        <f>'т.2000 выгрузка '!F110</f>
        <v>0</v>
      </c>
      <c r="G120" s="9">
        <f>'т.2000 выгрузка '!G110</f>
        <v>0</v>
      </c>
      <c r="H120" s="9">
        <f>'т.2000 выгрузка '!H110</f>
        <v>0</v>
      </c>
      <c r="I120" s="9">
        <f>'т.2000 выгрузка '!I110</f>
        <v>0</v>
      </c>
      <c r="J120" s="9">
        <f>'т.2000 выгрузка '!J110</f>
        <v>0</v>
      </c>
      <c r="K120" s="9">
        <f>'т.2000 выгрузка '!K110</f>
        <v>0</v>
      </c>
      <c r="L120" s="9">
        <f>'т.2000 выгрузка '!L110</f>
        <v>0</v>
      </c>
      <c r="M120" s="9">
        <f>'т.2000 выгрузка '!M110</f>
        <v>0</v>
      </c>
      <c r="N120" s="9">
        <f>'т.2000 выгрузка '!N110</f>
        <v>0</v>
      </c>
      <c r="O120" s="9">
        <f>'т.2000 выгрузка '!O110</f>
        <v>0</v>
      </c>
      <c r="P120" s="9">
        <f>'т.2000 выгрузка '!P110</f>
        <v>0</v>
      </c>
      <c r="Q120" s="9">
        <f>'т.2000 выгрузка '!Q110</f>
        <v>0</v>
      </c>
      <c r="R120" s="9">
        <f>'т.2000 выгрузка '!R110</f>
        <v>0</v>
      </c>
      <c r="S120" s="9">
        <f>'т.2000 выгрузка '!S110</f>
        <v>0</v>
      </c>
      <c r="T120" s="9">
        <f>'т.2000 выгрузка '!T110</f>
        <v>0</v>
      </c>
      <c r="U120" s="9">
        <f>'т.2000 выгрузка '!U110</f>
        <v>0</v>
      </c>
      <c r="V120" s="15">
        <f t="shared" si="68"/>
        <v>0</v>
      </c>
      <c r="W120" s="15">
        <f t="shared" si="65"/>
        <v>0</v>
      </c>
      <c r="X120" s="15">
        <f t="shared" si="65"/>
        <v>0</v>
      </c>
      <c r="Y120" s="15">
        <f t="shared" si="65"/>
        <v>0</v>
      </c>
      <c r="Z120" s="15">
        <f t="shared" si="65"/>
        <v>0</v>
      </c>
      <c r="AA120" s="15">
        <f t="shared" si="65"/>
        <v>0</v>
      </c>
      <c r="AB120" s="15">
        <f t="shared" si="65"/>
        <v>0</v>
      </c>
      <c r="AC120" s="15">
        <f t="shared" si="65"/>
        <v>0</v>
      </c>
      <c r="AD120" s="15">
        <f t="shared" si="65"/>
        <v>0</v>
      </c>
      <c r="AE120" s="6">
        <f t="shared" si="63"/>
        <v>0</v>
      </c>
      <c r="AF120" s="6">
        <f t="shared" si="63"/>
        <v>0</v>
      </c>
      <c r="AG120" s="99" t="str">
        <f t="shared" si="51"/>
        <v>0</v>
      </c>
      <c r="AH120" s="6">
        <f t="shared" si="57"/>
        <v>0</v>
      </c>
      <c r="AI120" s="6">
        <f t="shared" si="58"/>
        <v>0</v>
      </c>
      <c r="AJ120" s="6">
        <f t="shared" si="59"/>
        <v>0</v>
      </c>
      <c r="AK120" s="121" t="str">
        <f t="shared" si="52"/>
        <v>-</v>
      </c>
      <c r="AL120" s="121" t="str">
        <f t="shared" si="53"/>
        <v>-</v>
      </c>
      <c r="AM120" s="121" t="str">
        <f t="shared" si="54"/>
        <v>-</v>
      </c>
    </row>
    <row r="121" spans="1:39" ht="26.25">
      <c r="A121" s="8" t="s">
        <v>320</v>
      </c>
      <c r="B121" s="8" t="s">
        <v>321</v>
      </c>
      <c r="C121" s="8" t="s">
        <v>322</v>
      </c>
      <c r="D121" s="9">
        <f>'т.2000 выгрузка '!D111</f>
        <v>0</v>
      </c>
      <c r="E121" s="9">
        <f>'т.2000 выгрузка '!E111</f>
        <v>0</v>
      </c>
      <c r="F121" s="9">
        <f>'т.2000 выгрузка '!F111</f>
        <v>0</v>
      </c>
      <c r="G121" s="9">
        <f>'т.2000 выгрузка '!G111</f>
        <v>0</v>
      </c>
      <c r="H121" s="9">
        <f>'т.2000 выгрузка '!H111</f>
        <v>0</v>
      </c>
      <c r="I121" s="9">
        <f>'т.2000 выгрузка '!I111</f>
        <v>0</v>
      </c>
      <c r="J121" s="9">
        <f>'т.2000 выгрузка '!J111</f>
        <v>0</v>
      </c>
      <c r="K121" s="9">
        <f>'т.2000 выгрузка '!K111</f>
        <v>0</v>
      </c>
      <c r="L121" s="9">
        <f>'т.2000 выгрузка '!L111</f>
        <v>0</v>
      </c>
      <c r="M121" s="9">
        <f>'т.2000 выгрузка '!M111</f>
        <v>0</v>
      </c>
      <c r="N121" s="9">
        <f>'т.2000 выгрузка '!N111</f>
        <v>0</v>
      </c>
      <c r="O121" s="9">
        <f>'т.2000 выгрузка '!O111</f>
        <v>0</v>
      </c>
      <c r="P121" s="9">
        <f>'т.2000 выгрузка '!P111</f>
        <v>0</v>
      </c>
      <c r="Q121" s="9">
        <f>'т.2000 выгрузка '!Q111</f>
        <v>0</v>
      </c>
      <c r="R121" s="9">
        <f>'т.2000 выгрузка '!R111</f>
        <v>0</v>
      </c>
      <c r="S121" s="9">
        <f>'т.2000 выгрузка '!S111</f>
        <v>0</v>
      </c>
      <c r="T121" s="9">
        <f>'т.2000 выгрузка '!T111</f>
        <v>0</v>
      </c>
      <c r="U121" s="9">
        <f>'т.2000 выгрузка '!U111</f>
        <v>0</v>
      </c>
      <c r="V121" s="15">
        <f t="shared" si="68"/>
        <v>0</v>
      </c>
      <c r="W121" s="15">
        <f t="shared" si="65"/>
        <v>0</v>
      </c>
      <c r="X121" s="15">
        <f t="shared" si="65"/>
        <v>0</v>
      </c>
      <c r="Y121" s="15">
        <f t="shared" si="65"/>
        <v>0</v>
      </c>
      <c r="Z121" s="15">
        <f t="shared" si="65"/>
        <v>0</v>
      </c>
      <c r="AA121" s="15">
        <f t="shared" si="65"/>
        <v>0</v>
      </c>
      <c r="AB121" s="15">
        <f t="shared" si="65"/>
        <v>0</v>
      </c>
      <c r="AC121" s="15">
        <f t="shared" si="65"/>
        <v>0</v>
      </c>
      <c r="AD121" s="15">
        <f t="shared" si="65"/>
        <v>0</v>
      </c>
      <c r="AE121" s="6">
        <f t="shared" si="63"/>
        <v>0</v>
      </c>
      <c r="AF121" s="6">
        <f t="shared" si="63"/>
        <v>0</v>
      </c>
      <c r="AG121" s="99" t="str">
        <f t="shared" si="51"/>
        <v>0</v>
      </c>
      <c r="AH121" s="6">
        <f t="shared" si="57"/>
        <v>0</v>
      </c>
      <c r="AI121" s="6">
        <f t="shared" si="58"/>
        <v>0</v>
      </c>
      <c r="AJ121" s="6">
        <f t="shared" si="59"/>
        <v>0</v>
      </c>
      <c r="AK121" s="121" t="str">
        <f t="shared" si="52"/>
        <v>-</v>
      </c>
      <c r="AL121" s="121" t="str">
        <f t="shared" si="53"/>
        <v>-</v>
      </c>
      <c r="AM121" s="121" t="str">
        <f t="shared" si="54"/>
        <v>-</v>
      </c>
    </row>
    <row r="122" spans="1:39" ht="26.25">
      <c r="A122" s="8" t="s">
        <v>323</v>
      </c>
      <c r="B122" s="8" t="s">
        <v>324</v>
      </c>
      <c r="C122" s="8" t="s">
        <v>325</v>
      </c>
      <c r="D122" s="9">
        <f>'т.2000 выгрузка '!D112</f>
        <v>0</v>
      </c>
      <c r="E122" s="9">
        <f>'т.2000 выгрузка '!E112</f>
        <v>0</v>
      </c>
      <c r="F122" s="9">
        <f>'т.2000 выгрузка '!F112</f>
        <v>0</v>
      </c>
      <c r="G122" s="9">
        <f>'т.2000 выгрузка '!G112</f>
        <v>0</v>
      </c>
      <c r="H122" s="9">
        <f>'т.2000 выгрузка '!H112</f>
        <v>0</v>
      </c>
      <c r="I122" s="9">
        <f>'т.2000 выгрузка '!I112</f>
        <v>0</v>
      </c>
      <c r="J122" s="9">
        <f>'т.2000 выгрузка '!J112</f>
        <v>0</v>
      </c>
      <c r="K122" s="9">
        <f>'т.2000 выгрузка '!K112</f>
        <v>0</v>
      </c>
      <c r="L122" s="9">
        <f>'т.2000 выгрузка '!L112</f>
        <v>0</v>
      </c>
      <c r="M122" s="9">
        <f>'т.2000 выгрузка '!M112</f>
        <v>0</v>
      </c>
      <c r="N122" s="9">
        <f>'т.2000 выгрузка '!N112</f>
        <v>0</v>
      </c>
      <c r="O122" s="9">
        <f>'т.2000 выгрузка '!O112</f>
        <v>0</v>
      </c>
      <c r="P122" s="9">
        <f>'т.2000 выгрузка '!P112</f>
        <v>0</v>
      </c>
      <c r="Q122" s="9">
        <f>'т.2000 выгрузка '!Q112</f>
        <v>0</v>
      </c>
      <c r="R122" s="9">
        <f>'т.2000 выгрузка '!R112</f>
        <v>0</v>
      </c>
      <c r="S122" s="9">
        <f>'т.2000 выгрузка '!S112</f>
        <v>0</v>
      </c>
      <c r="T122" s="9">
        <f>'т.2000 выгрузка '!T112</f>
        <v>0</v>
      </c>
      <c r="U122" s="9">
        <f>'т.2000 выгрузка '!U112</f>
        <v>0</v>
      </c>
      <c r="V122" s="15">
        <f t="shared" si="68"/>
        <v>0</v>
      </c>
      <c r="W122" s="15">
        <f t="shared" si="65"/>
        <v>0</v>
      </c>
      <c r="X122" s="15">
        <f t="shared" si="65"/>
        <v>0</v>
      </c>
      <c r="Y122" s="15">
        <f t="shared" si="65"/>
        <v>0</v>
      </c>
      <c r="Z122" s="15">
        <f t="shared" si="65"/>
        <v>0</v>
      </c>
      <c r="AA122" s="15">
        <f t="shared" si="65"/>
        <v>0</v>
      </c>
      <c r="AB122" s="15">
        <f t="shared" si="65"/>
        <v>0</v>
      </c>
      <c r="AC122" s="15">
        <f t="shared" si="65"/>
        <v>0</v>
      </c>
      <c r="AD122" s="15">
        <f t="shared" si="65"/>
        <v>0</v>
      </c>
      <c r="AE122" s="6">
        <f t="shared" si="63"/>
        <v>0</v>
      </c>
      <c r="AF122" s="6">
        <f t="shared" si="63"/>
        <v>0</v>
      </c>
      <c r="AG122" s="99" t="str">
        <f t="shared" si="51"/>
        <v>0</v>
      </c>
      <c r="AH122" s="6">
        <f t="shared" si="57"/>
        <v>0</v>
      </c>
      <c r="AI122" s="6">
        <f t="shared" si="58"/>
        <v>0</v>
      </c>
      <c r="AJ122" s="6">
        <f t="shared" si="59"/>
        <v>0</v>
      </c>
      <c r="AK122" s="121" t="str">
        <f t="shared" si="52"/>
        <v>-</v>
      </c>
      <c r="AL122" s="121" t="str">
        <f t="shared" si="53"/>
        <v>-</v>
      </c>
      <c r="AM122" s="121" t="str">
        <f t="shared" si="54"/>
        <v>-</v>
      </c>
    </row>
    <row r="123" spans="1:39" ht="26.25">
      <c r="A123" s="8" t="s">
        <v>326</v>
      </c>
      <c r="B123" s="8" t="s">
        <v>327</v>
      </c>
      <c r="C123" s="8" t="s">
        <v>328</v>
      </c>
      <c r="D123" s="9">
        <f>'т.2000 выгрузка '!D113</f>
        <v>0</v>
      </c>
      <c r="E123" s="9">
        <f>'т.2000 выгрузка '!E113</f>
        <v>0</v>
      </c>
      <c r="F123" s="9">
        <f>'т.2000 выгрузка '!F113</f>
        <v>0</v>
      </c>
      <c r="G123" s="9">
        <f>'т.2000 выгрузка '!G113</f>
        <v>0</v>
      </c>
      <c r="H123" s="9">
        <f>'т.2000 выгрузка '!H113</f>
        <v>0</v>
      </c>
      <c r="I123" s="9">
        <f>'т.2000 выгрузка '!I113</f>
        <v>0</v>
      </c>
      <c r="J123" s="9">
        <f>'т.2000 выгрузка '!J113</f>
        <v>0</v>
      </c>
      <c r="K123" s="9">
        <f>'т.2000 выгрузка '!K113</f>
        <v>0</v>
      </c>
      <c r="L123" s="9">
        <f>'т.2000 выгрузка '!L113</f>
        <v>0</v>
      </c>
      <c r="M123" s="9">
        <f>'т.2000 выгрузка '!M113</f>
        <v>0</v>
      </c>
      <c r="N123" s="9">
        <f>'т.2000 выгрузка '!N113</f>
        <v>0</v>
      </c>
      <c r="O123" s="9">
        <f>'т.2000 выгрузка '!O113</f>
        <v>0</v>
      </c>
      <c r="P123" s="9">
        <f>'т.2000 выгрузка '!P113</f>
        <v>0</v>
      </c>
      <c r="Q123" s="9">
        <f>'т.2000 выгрузка '!Q113</f>
        <v>0</v>
      </c>
      <c r="R123" s="9">
        <f>'т.2000 выгрузка '!R113</f>
        <v>0</v>
      </c>
      <c r="S123" s="9">
        <f>'т.2000 выгрузка '!S113</f>
        <v>0</v>
      </c>
      <c r="T123" s="9">
        <f>'т.2000 выгрузка '!T113</f>
        <v>0</v>
      </c>
      <c r="U123" s="9">
        <f>'т.2000 выгрузка '!U113</f>
        <v>0</v>
      </c>
      <c r="V123" s="15">
        <f t="shared" si="68"/>
        <v>0</v>
      </c>
      <c r="W123" s="15">
        <f t="shared" si="65"/>
        <v>0</v>
      </c>
      <c r="X123" s="15">
        <f t="shared" si="65"/>
        <v>0</v>
      </c>
      <c r="Y123" s="15">
        <f t="shared" si="65"/>
        <v>0</v>
      </c>
      <c r="Z123" s="15">
        <f t="shared" si="65"/>
        <v>0</v>
      </c>
      <c r="AA123" s="15">
        <f t="shared" si="65"/>
        <v>0</v>
      </c>
      <c r="AB123" s="15">
        <f t="shared" si="65"/>
        <v>0</v>
      </c>
      <c r="AC123" s="15">
        <f t="shared" si="65"/>
        <v>0</v>
      </c>
      <c r="AD123" s="15">
        <f t="shared" si="65"/>
        <v>0</v>
      </c>
      <c r="AE123" s="6">
        <f t="shared" si="63"/>
        <v>0</v>
      </c>
      <c r="AF123" s="6">
        <f t="shared" si="63"/>
        <v>0</v>
      </c>
      <c r="AG123" s="99" t="str">
        <f t="shared" si="51"/>
        <v>0</v>
      </c>
      <c r="AH123" s="6">
        <f t="shared" si="57"/>
        <v>0</v>
      </c>
      <c r="AI123" s="6">
        <f t="shared" si="58"/>
        <v>0</v>
      </c>
      <c r="AJ123" s="6">
        <f t="shared" si="59"/>
        <v>0</v>
      </c>
      <c r="AK123" s="121" t="str">
        <f t="shared" si="52"/>
        <v>-</v>
      </c>
      <c r="AL123" s="121" t="str">
        <f t="shared" si="53"/>
        <v>-</v>
      </c>
      <c r="AM123" s="121" t="str">
        <f t="shared" si="54"/>
        <v>-</v>
      </c>
    </row>
    <row r="124" spans="1:39" ht="15">
      <c r="A124" s="19" t="s">
        <v>793</v>
      </c>
      <c r="B124" s="20"/>
      <c r="C124" s="20"/>
      <c r="D124" s="21">
        <f>D118-D119-D120-D121-D122-D123</f>
        <v>0</v>
      </c>
      <c r="E124" s="21">
        <f t="shared" ref="E124:U124" si="70">E118-E119-E120-E121-E122-E123</f>
        <v>0</v>
      </c>
      <c r="F124" s="21">
        <f t="shared" si="70"/>
        <v>0</v>
      </c>
      <c r="G124" s="21">
        <f t="shared" si="70"/>
        <v>0</v>
      </c>
      <c r="H124" s="21">
        <f t="shared" si="70"/>
        <v>0</v>
      </c>
      <c r="I124" s="21">
        <f t="shared" si="70"/>
        <v>0</v>
      </c>
      <c r="J124" s="21">
        <f t="shared" si="70"/>
        <v>0</v>
      </c>
      <c r="K124" s="21">
        <f t="shared" si="70"/>
        <v>0</v>
      </c>
      <c r="L124" s="21">
        <f t="shared" si="70"/>
        <v>0</v>
      </c>
      <c r="M124" s="21">
        <f t="shared" si="70"/>
        <v>0</v>
      </c>
      <c r="N124" s="21">
        <f t="shared" si="70"/>
        <v>0</v>
      </c>
      <c r="O124" s="21">
        <f t="shared" si="70"/>
        <v>0</v>
      </c>
      <c r="P124" s="21">
        <f t="shared" si="70"/>
        <v>0</v>
      </c>
      <c r="Q124" s="21">
        <f t="shared" si="70"/>
        <v>0</v>
      </c>
      <c r="R124" s="21">
        <f t="shared" si="70"/>
        <v>0</v>
      </c>
      <c r="S124" s="21">
        <f t="shared" si="70"/>
        <v>0</v>
      </c>
      <c r="T124" s="21">
        <f t="shared" si="70"/>
        <v>0</v>
      </c>
      <c r="U124" s="21">
        <f t="shared" si="70"/>
        <v>0</v>
      </c>
      <c r="V124" s="21">
        <f t="shared" si="68"/>
        <v>0</v>
      </c>
      <c r="W124" s="21">
        <f t="shared" si="65"/>
        <v>0</v>
      </c>
      <c r="X124" s="21">
        <f t="shared" si="65"/>
        <v>0</v>
      </c>
      <c r="Y124" s="21">
        <f t="shared" si="65"/>
        <v>0</v>
      </c>
      <c r="Z124" s="21">
        <f t="shared" si="65"/>
        <v>0</v>
      </c>
      <c r="AA124" s="21">
        <f t="shared" si="65"/>
        <v>0</v>
      </c>
      <c r="AB124" s="21">
        <f t="shared" si="65"/>
        <v>0</v>
      </c>
      <c r="AC124" s="21">
        <f t="shared" si="65"/>
        <v>0</v>
      </c>
      <c r="AD124" s="21">
        <f t="shared" si="65"/>
        <v>0</v>
      </c>
      <c r="AE124" s="30">
        <f t="shared" si="63"/>
        <v>0</v>
      </c>
      <c r="AF124" s="30">
        <f t="shared" si="63"/>
        <v>0</v>
      </c>
      <c r="AG124" s="99" t="str">
        <f t="shared" si="51"/>
        <v>0</v>
      </c>
      <c r="AH124" s="30">
        <f t="shared" si="57"/>
        <v>0</v>
      </c>
      <c r="AI124" s="30">
        <f t="shared" si="58"/>
        <v>0</v>
      </c>
      <c r="AJ124" s="30">
        <f t="shared" si="59"/>
        <v>0</v>
      </c>
      <c r="AK124" s="121" t="str">
        <f t="shared" si="52"/>
        <v>-</v>
      </c>
      <c r="AL124" s="121" t="str">
        <f t="shared" si="53"/>
        <v>-</v>
      </c>
      <c r="AM124" s="121" t="str">
        <f t="shared" si="54"/>
        <v>-</v>
      </c>
    </row>
    <row r="125" spans="1:39" ht="15">
      <c r="A125" s="8" t="s">
        <v>329</v>
      </c>
      <c r="B125" s="8" t="s">
        <v>330</v>
      </c>
      <c r="C125" s="8" t="s">
        <v>331</v>
      </c>
      <c r="D125" s="9">
        <f>'т.2000 выгрузка '!D114</f>
        <v>0</v>
      </c>
      <c r="E125" s="9">
        <f>'т.2000 выгрузка '!E114</f>
        <v>0</v>
      </c>
      <c r="F125" s="9">
        <f>'т.2000 выгрузка '!F114</f>
        <v>0</v>
      </c>
      <c r="G125" s="9">
        <f>'т.2000 выгрузка '!G114</f>
        <v>0</v>
      </c>
      <c r="H125" s="9">
        <f>'т.2000 выгрузка '!H114</f>
        <v>0</v>
      </c>
      <c r="I125" s="9">
        <f>'т.2000 выгрузка '!I114</f>
        <v>0</v>
      </c>
      <c r="J125" s="9">
        <f>'т.2000 выгрузка '!J114</f>
        <v>0</v>
      </c>
      <c r="K125" s="9">
        <f>'т.2000 выгрузка '!K114</f>
        <v>0</v>
      </c>
      <c r="L125" s="9">
        <f>'т.2000 выгрузка '!L114</f>
        <v>0</v>
      </c>
      <c r="M125" s="9">
        <f>'т.2000 выгрузка '!M114</f>
        <v>0</v>
      </c>
      <c r="N125" s="9">
        <f>'т.2000 выгрузка '!N114</f>
        <v>0</v>
      </c>
      <c r="O125" s="9">
        <f>'т.2000 выгрузка '!O114</f>
        <v>0</v>
      </c>
      <c r="P125" s="9">
        <f>'т.2000 выгрузка '!P114</f>
        <v>0</v>
      </c>
      <c r="Q125" s="9">
        <f>'т.2000 выгрузка '!Q114</f>
        <v>0</v>
      </c>
      <c r="R125" s="9">
        <f>'т.2000 выгрузка '!R114</f>
        <v>0</v>
      </c>
      <c r="S125" s="9">
        <f>'т.2000 выгрузка '!S114</f>
        <v>0</v>
      </c>
      <c r="T125" s="9">
        <f>'т.2000 выгрузка '!T114</f>
        <v>0</v>
      </c>
      <c r="U125" s="9">
        <f>'т.2000 выгрузка '!U114</f>
        <v>0</v>
      </c>
      <c r="V125" s="15">
        <f t="shared" si="68"/>
        <v>0</v>
      </c>
      <c r="W125" s="15">
        <f t="shared" si="65"/>
        <v>0</v>
      </c>
      <c r="X125" s="15">
        <f t="shared" si="65"/>
        <v>0</v>
      </c>
      <c r="Y125" s="15">
        <f t="shared" si="65"/>
        <v>0</v>
      </c>
      <c r="Z125" s="15">
        <f t="shared" si="65"/>
        <v>0</v>
      </c>
      <c r="AA125" s="15">
        <f t="shared" si="65"/>
        <v>0</v>
      </c>
      <c r="AB125" s="15">
        <f t="shared" si="65"/>
        <v>0</v>
      </c>
      <c r="AC125" s="15">
        <f t="shared" si="65"/>
        <v>0</v>
      </c>
      <c r="AD125" s="15">
        <f t="shared" si="65"/>
        <v>0</v>
      </c>
      <c r="AE125" s="6">
        <f t="shared" si="63"/>
        <v>0</v>
      </c>
      <c r="AF125" s="6">
        <f t="shared" si="63"/>
        <v>0</v>
      </c>
      <c r="AG125" s="99" t="str">
        <f t="shared" si="51"/>
        <v>0</v>
      </c>
      <c r="AH125" s="6">
        <f t="shared" si="57"/>
        <v>0</v>
      </c>
      <c r="AI125" s="6">
        <f t="shared" si="58"/>
        <v>0</v>
      </c>
      <c r="AJ125" s="6">
        <f t="shared" si="59"/>
        <v>0</v>
      </c>
      <c r="AK125" s="121" t="str">
        <f t="shared" si="52"/>
        <v>-</v>
      </c>
      <c r="AL125" s="121" t="str">
        <f t="shared" si="53"/>
        <v>-</v>
      </c>
      <c r="AM125" s="121" t="str">
        <f t="shared" si="54"/>
        <v>-</v>
      </c>
    </row>
    <row r="126" spans="1:39" ht="15">
      <c r="A126" s="8" t="s">
        <v>332</v>
      </c>
      <c r="B126" s="8" t="s">
        <v>333</v>
      </c>
      <c r="C126" s="8" t="s">
        <v>334</v>
      </c>
      <c r="D126" s="9">
        <f>'т.2000 выгрузка '!D115</f>
        <v>0</v>
      </c>
      <c r="E126" s="9">
        <f>'т.2000 выгрузка '!E115</f>
        <v>0</v>
      </c>
      <c r="F126" s="9">
        <f>'т.2000 выгрузка '!F115</f>
        <v>0</v>
      </c>
      <c r="G126" s="9">
        <f>'т.2000 выгрузка '!G115</f>
        <v>0</v>
      </c>
      <c r="H126" s="9">
        <f>'т.2000 выгрузка '!H115</f>
        <v>0</v>
      </c>
      <c r="I126" s="9">
        <f>'т.2000 выгрузка '!I115</f>
        <v>0</v>
      </c>
      <c r="J126" s="9">
        <f>'т.2000 выгрузка '!J115</f>
        <v>0</v>
      </c>
      <c r="K126" s="9">
        <f>'т.2000 выгрузка '!K115</f>
        <v>0</v>
      </c>
      <c r="L126" s="9">
        <f>'т.2000 выгрузка '!L115</f>
        <v>0</v>
      </c>
      <c r="M126" s="9">
        <f>'т.2000 выгрузка '!M115</f>
        <v>0</v>
      </c>
      <c r="N126" s="9">
        <f>'т.2000 выгрузка '!N115</f>
        <v>0</v>
      </c>
      <c r="O126" s="9">
        <f>'т.2000 выгрузка '!O115</f>
        <v>0</v>
      </c>
      <c r="P126" s="9">
        <f>'т.2000 выгрузка '!P115</f>
        <v>0</v>
      </c>
      <c r="Q126" s="9">
        <f>'т.2000 выгрузка '!Q115</f>
        <v>0</v>
      </c>
      <c r="R126" s="9">
        <f>'т.2000 выгрузка '!R115</f>
        <v>0</v>
      </c>
      <c r="S126" s="9">
        <f>'т.2000 выгрузка '!S115</f>
        <v>0</v>
      </c>
      <c r="T126" s="9">
        <f>'т.2000 выгрузка '!T115</f>
        <v>0</v>
      </c>
      <c r="U126" s="9">
        <f>'т.2000 выгрузка '!U115</f>
        <v>0</v>
      </c>
      <c r="V126" s="15">
        <f t="shared" si="68"/>
        <v>0</v>
      </c>
      <c r="W126" s="15">
        <f t="shared" si="65"/>
        <v>0</v>
      </c>
      <c r="X126" s="15">
        <f t="shared" si="65"/>
        <v>0</v>
      </c>
      <c r="Y126" s="15">
        <f t="shared" si="65"/>
        <v>0</v>
      </c>
      <c r="Z126" s="15">
        <f t="shared" si="65"/>
        <v>0</v>
      </c>
      <c r="AA126" s="15">
        <f t="shared" si="65"/>
        <v>0</v>
      </c>
      <c r="AB126" s="15">
        <f t="shared" si="65"/>
        <v>0</v>
      </c>
      <c r="AC126" s="15">
        <f t="shared" si="65"/>
        <v>0</v>
      </c>
      <c r="AD126" s="15">
        <f t="shared" si="65"/>
        <v>0</v>
      </c>
      <c r="AE126" s="6">
        <f t="shared" si="63"/>
        <v>0</v>
      </c>
      <c r="AF126" s="6">
        <f t="shared" si="63"/>
        <v>0</v>
      </c>
      <c r="AG126" s="99" t="str">
        <f t="shared" si="51"/>
        <v>0</v>
      </c>
      <c r="AH126" s="6">
        <f t="shared" si="57"/>
        <v>0</v>
      </c>
      <c r="AI126" s="6">
        <f t="shared" si="58"/>
        <v>0</v>
      </c>
      <c r="AJ126" s="6">
        <f t="shared" si="59"/>
        <v>0</v>
      </c>
      <c r="AK126" s="121" t="str">
        <f t="shared" si="52"/>
        <v>-</v>
      </c>
      <c r="AL126" s="121" t="str">
        <f t="shared" si="53"/>
        <v>-</v>
      </c>
      <c r="AM126" s="121" t="str">
        <f t="shared" si="54"/>
        <v>-</v>
      </c>
    </row>
    <row r="127" spans="1:39" ht="15">
      <c r="A127" s="8" t="s">
        <v>335</v>
      </c>
      <c r="B127" s="8" t="s">
        <v>336</v>
      </c>
      <c r="C127" s="8" t="s">
        <v>337</v>
      </c>
      <c r="D127" s="9">
        <f>'т.2000 выгрузка '!D116</f>
        <v>0</v>
      </c>
      <c r="E127" s="9">
        <f>'т.2000 выгрузка '!E116</f>
        <v>0</v>
      </c>
      <c r="F127" s="9">
        <f>'т.2000 выгрузка '!F116</f>
        <v>0</v>
      </c>
      <c r="G127" s="9">
        <f>'т.2000 выгрузка '!G116</f>
        <v>0</v>
      </c>
      <c r="H127" s="9">
        <f>'т.2000 выгрузка '!H116</f>
        <v>0</v>
      </c>
      <c r="I127" s="9">
        <f>'т.2000 выгрузка '!I116</f>
        <v>0</v>
      </c>
      <c r="J127" s="9">
        <f>'т.2000 выгрузка '!J116</f>
        <v>0</v>
      </c>
      <c r="K127" s="9">
        <f>'т.2000 выгрузка '!K116</f>
        <v>0</v>
      </c>
      <c r="L127" s="9">
        <f>'т.2000 выгрузка '!L116</f>
        <v>0</v>
      </c>
      <c r="M127" s="9">
        <f>'т.2000 выгрузка '!M116</f>
        <v>0</v>
      </c>
      <c r="N127" s="9">
        <f>'т.2000 выгрузка '!N116</f>
        <v>0</v>
      </c>
      <c r="O127" s="9">
        <f>'т.2000 выгрузка '!O116</f>
        <v>0</v>
      </c>
      <c r="P127" s="9">
        <f>'т.2000 выгрузка '!P116</f>
        <v>0</v>
      </c>
      <c r="Q127" s="9">
        <f>'т.2000 выгрузка '!Q116</f>
        <v>0</v>
      </c>
      <c r="R127" s="9">
        <f>'т.2000 выгрузка '!R116</f>
        <v>0</v>
      </c>
      <c r="S127" s="9">
        <f>'т.2000 выгрузка '!S116</f>
        <v>0</v>
      </c>
      <c r="T127" s="9">
        <f>'т.2000 выгрузка '!T116</f>
        <v>0</v>
      </c>
      <c r="U127" s="9">
        <f>'т.2000 выгрузка '!U116</f>
        <v>0</v>
      </c>
      <c r="V127" s="15">
        <f>D127-M127</f>
        <v>0</v>
      </c>
      <c r="W127" s="15">
        <f t="shared" si="65"/>
        <v>0</v>
      </c>
      <c r="X127" s="15">
        <f t="shared" si="65"/>
        <v>0</v>
      </c>
      <c r="Y127" s="15">
        <f t="shared" si="65"/>
        <v>0</v>
      </c>
      <c r="Z127" s="15">
        <f t="shared" si="65"/>
        <v>0</v>
      </c>
      <c r="AA127" s="15">
        <f t="shared" si="65"/>
        <v>0</v>
      </c>
      <c r="AB127" s="15">
        <f t="shared" si="65"/>
        <v>0</v>
      </c>
      <c r="AC127" s="15">
        <f t="shared" si="65"/>
        <v>0</v>
      </c>
      <c r="AD127" s="15">
        <f t="shared" si="65"/>
        <v>0</v>
      </c>
      <c r="AE127" s="6">
        <f t="shared" si="63"/>
        <v>0</v>
      </c>
      <c r="AF127" s="6">
        <f t="shared" si="63"/>
        <v>0</v>
      </c>
      <c r="AG127" s="99" t="str">
        <f t="shared" si="51"/>
        <v>0</v>
      </c>
      <c r="AH127" s="6">
        <f t="shared" si="57"/>
        <v>0</v>
      </c>
      <c r="AI127" s="6">
        <f t="shared" si="58"/>
        <v>0</v>
      </c>
      <c r="AJ127" s="6">
        <f t="shared" si="59"/>
        <v>0</v>
      </c>
      <c r="AK127" s="121" t="str">
        <f t="shared" si="52"/>
        <v>-</v>
      </c>
      <c r="AL127" s="121" t="str">
        <f t="shared" si="53"/>
        <v>-</v>
      </c>
      <c r="AM127" s="121" t="str">
        <f t="shared" si="54"/>
        <v>-</v>
      </c>
    </row>
    <row r="128" spans="1:39" ht="26.25">
      <c r="A128" s="8" t="s">
        <v>338</v>
      </c>
      <c r="B128" s="8" t="s">
        <v>339</v>
      </c>
      <c r="C128" s="8" t="s">
        <v>340</v>
      </c>
      <c r="D128" s="9">
        <f>'т.2000 выгрузка '!D117</f>
        <v>0</v>
      </c>
      <c r="E128" s="9">
        <f>'т.2000 выгрузка '!E117</f>
        <v>0</v>
      </c>
      <c r="F128" s="9">
        <f>'т.2000 выгрузка '!F117</f>
        <v>0</v>
      </c>
      <c r="G128" s="9">
        <f>'т.2000 выгрузка '!G117</f>
        <v>0</v>
      </c>
      <c r="H128" s="9">
        <f>'т.2000 выгрузка '!H117</f>
        <v>0</v>
      </c>
      <c r="I128" s="9">
        <f>'т.2000 выгрузка '!I117</f>
        <v>0</v>
      </c>
      <c r="J128" s="9">
        <f>'т.2000 выгрузка '!J117</f>
        <v>0</v>
      </c>
      <c r="K128" s="9">
        <f>'т.2000 выгрузка '!K117</f>
        <v>0</v>
      </c>
      <c r="L128" s="9">
        <f>'т.2000 выгрузка '!L117</f>
        <v>0</v>
      </c>
      <c r="M128" s="9">
        <f>'т.2000 выгрузка '!M117</f>
        <v>0</v>
      </c>
      <c r="N128" s="9">
        <f>'т.2000 выгрузка '!N117</f>
        <v>0</v>
      </c>
      <c r="O128" s="9">
        <f>'т.2000 выгрузка '!O117</f>
        <v>0</v>
      </c>
      <c r="P128" s="9">
        <f>'т.2000 выгрузка '!P117</f>
        <v>0</v>
      </c>
      <c r="Q128" s="9">
        <f>'т.2000 выгрузка '!Q117</f>
        <v>0</v>
      </c>
      <c r="R128" s="9">
        <f>'т.2000 выгрузка '!R117</f>
        <v>0</v>
      </c>
      <c r="S128" s="9">
        <f>'т.2000 выгрузка '!S117</f>
        <v>0</v>
      </c>
      <c r="T128" s="9">
        <f>'т.2000 выгрузка '!T117</f>
        <v>0</v>
      </c>
      <c r="U128" s="9">
        <f>'т.2000 выгрузка '!U117</f>
        <v>0</v>
      </c>
      <c r="V128" s="15">
        <f t="shared" ref="V128:AD143" si="71">D128-M128</f>
        <v>0</v>
      </c>
      <c r="W128" s="15">
        <f t="shared" si="65"/>
        <v>0</v>
      </c>
      <c r="X128" s="15">
        <f t="shared" si="65"/>
        <v>0</v>
      </c>
      <c r="Y128" s="15">
        <f t="shared" si="65"/>
        <v>0</v>
      </c>
      <c r="Z128" s="15">
        <f t="shared" si="65"/>
        <v>0</v>
      </c>
      <c r="AA128" s="15">
        <f t="shared" si="65"/>
        <v>0</v>
      </c>
      <c r="AB128" s="15">
        <f t="shared" si="65"/>
        <v>0</v>
      </c>
      <c r="AC128" s="15">
        <f t="shared" si="65"/>
        <v>0</v>
      </c>
      <c r="AD128" s="15">
        <f t="shared" si="65"/>
        <v>0</v>
      </c>
      <c r="AE128" s="6">
        <f t="shared" si="63"/>
        <v>0</v>
      </c>
      <c r="AF128" s="6">
        <f t="shared" si="63"/>
        <v>0</v>
      </c>
      <c r="AG128" s="99" t="str">
        <f t="shared" si="51"/>
        <v>0</v>
      </c>
      <c r="AH128" s="6">
        <f t="shared" si="57"/>
        <v>0</v>
      </c>
      <c r="AI128" s="6">
        <f t="shared" si="58"/>
        <v>0</v>
      </c>
      <c r="AJ128" s="6">
        <f t="shared" si="59"/>
        <v>0</v>
      </c>
      <c r="AK128" s="121" t="str">
        <f t="shared" si="52"/>
        <v>-</v>
      </c>
      <c r="AL128" s="121" t="str">
        <f t="shared" si="53"/>
        <v>-</v>
      </c>
      <c r="AM128" s="121" t="str">
        <f t="shared" si="54"/>
        <v>-</v>
      </c>
    </row>
    <row r="129" spans="1:39" ht="26.25">
      <c r="A129" s="8" t="s">
        <v>341</v>
      </c>
      <c r="B129" s="8" t="s">
        <v>342</v>
      </c>
      <c r="C129" s="8" t="s">
        <v>343</v>
      </c>
      <c r="D129" s="9">
        <f>'т.2000 выгрузка '!D118</f>
        <v>0</v>
      </c>
      <c r="E129" s="9">
        <f>'т.2000 выгрузка '!E118</f>
        <v>0</v>
      </c>
      <c r="F129" s="9">
        <f>'т.2000 выгрузка '!F118</f>
        <v>0</v>
      </c>
      <c r="G129" s="9">
        <f>'т.2000 выгрузка '!G118</f>
        <v>0</v>
      </c>
      <c r="H129" s="9">
        <f>'т.2000 выгрузка '!H118</f>
        <v>0</v>
      </c>
      <c r="I129" s="9">
        <f>'т.2000 выгрузка '!I118</f>
        <v>0</v>
      </c>
      <c r="J129" s="9">
        <f>'т.2000 выгрузка '!J118</f>
        <v>0</v>
      </c>
      <c r="K129" s="9">
        <f>'т.2000 выгрузка '!K118</f>
        <v>0</v>
      </c>
      <c r="L129" s="9">
        <f>'т.2000 выгрузка '!L118</f>
        <v>0</v>
      </c>
      <c r="M129" s="9">
        <f>'т.2000 выгрузка '!M118</f>
        <v>0</v>
      </c>
      <c r="N129" s="9">
        <f>'т.2000 выгрузка '!N118</f>
        <v>0</v>
      </c>
      <c r="O129" s="9">
        <f>'т.2000 выгрузка '!O118</f>
        <v>0</v>
      </c>
      <c r="P129" s="9">
        <f>'т.2000 выгрузка '!P118</f>
        <v>0</v>
      </c>
      <c r="Q129" s="9">
        <f>'т.2000 выгрузка '!Q118</f>
        <v>0</v>
      </c>
      <c r="R129" s="9">
        <f>'т.2000 выгрузка '!R118</f>
        <v>0</v>
      </c>
      <c r="S129" s="9">
        <f>'т.2000 выгрузка '!S118</f>
        <v>0</v>
      </c>
      <c r="T129" s="9">
        <f>'т.2000 выгрузка '!T118</f>
        <v>0</v>
      </c>
      <c r="U129" s="9">
        <f>'т.2000 выгрузка '!U118</f>
        <v>0</v>
      </c>
      <c r="V129" s="15">
        <f t="shared" si="71"/>
        <v>0</v>
      </c>
      <c r="W129" s="15">
        <f t="shared" si="65"/>
        <v>0</v>
      </c>
      <c r="X129" s="15">
        <f t="shared" si="65"/>
        <v>0</v>
      </c>
      <c r="Y129" s="15">
        <f t="shared" si="65"/>
        <v>0</v>
      </c>
      <c r="Z129" s="15">
        <f t="shared" si="65"/>
        <v>0</v>
      </c>
      <c r="AA129" s="15">
        <f t="shared" si="65"/>
        <v>0</v>
      </c>
      <c r="AB129" s="15">
        <f t="shared" si="65"/>
        <v>0</v>
      </c>
      <c r="AC129" s="15">
        <f t="shared" si="65"/>
        <v>0</v>
      </c>
      <c r="AD129" s="15">
        <f t="shared" si="65"/>
        <v>0</v>
      </c>
      <c r="AE129" s="6">
        <f t="shared" si="63"/>
        <v>0</v>
      </c>
      <c r="AF129" s="6">
        <f t="shared" si="63"/>
        <v>0</v>
      </c>
      <c r="AG129" s="99" t="str">
        <f t="shared" si="51"/>
        <v>0</v>
      </c>
      <c r="AH129" s="6">
        <f t="shared" si="57"/>
        <v>0</v>
      </c>
      <c r="AI129" s="6">
        <f t="shared" si="58"/>
        <v>0</v>
      </c>
      <c r="AJ129" s="6">
        <f t="shared" si="59"/>
        <v>0</v>
      </c>
      <c r="AK129" s="121" t="str">
        <f t="shared" si="52"/>
        <v>-</v>
      </c>
      <c r="AL129" s="121" t="str">
        <f t="shared" si="53"/>
        <v>-</v>
      </c>
      <c r="AM129" s="121" t="str">
        <f t="shared" si="54"/>
        <v>-</v>
      </c>
    </row>
    <row r="130" spans="1:39" ht="26.25">
      <c r="A130" s="8" t="s">
        <v>344</v>
      </c>
      <c r="B130" s="8" t="s">
        <v>345</v>
      </c>
      <c r="C130" s="8" t="s">
        <v>346</v>
      </c>
      <c r="D130" s="9">
        <f>'т.2000 выгрузка '!D119</f>
        <v>0</v>
      </c>
      <c r="E130" s="9">
        <f>'т.2000 выгрузка '!E119</f>
        <v>0</v>
      </c>
      <c r="F130" s="9">
        <f>'т.2000 выгрузка '!F119</f>
        <v>0</v>
      </c>
      <c r="G130" s="9">
        <f>'т.2000 выгрузка '!G119</f>
        <v>0</v>
      </c>
      <c r="H130" s="9">
        <f>'т.2000 выгрузка '!H119</f>
        <v>0</v>
      </c>
      <c r="I130" s="9">
        <f>'т.2000 выгрузка '!I119</f>
        <v>0</v>
      </c>
      <c r="J130" s="9">
        <f>'т.2000 выгрузка '!J119</f>
        <v>0</v>
      </c>
      <c r="K130" s="9">
        <f>'т.2000 выгрузка '!K119</f>
        <v>0</v>
      </c>
      <c r="L130" s="9">
        <f>'т.2000 выгрузка '!L119</f>
        <v>0</v>
      </c>
      <c r="M130" s="9">
        <f>'т.2000 выгрузка '!M119</f>
        <v>0</v>
      </c>
      <c r="N130" s="9">
        <f>'т.2000 выгрузка '!N119</f>
        <v>0</v>
      </c>
      <c r="O130" s="9">
        <f>'т.2000 выгрузка '!O119</f>
        <v>0</v>
      </c>
      <c r="P130" s="9">
        <f>'т.2000 выгрузка '!P119</f>
        <v>0</v>
      </c>
      <c r="Q130" s="9">
        <f>'т.2000 выгрузка '!Q119</f>
        <v>0</v>
      </c>
      <c r="R130" s="9">
        <f>'т.2000 выгрузка '!R119</f>
        <v>0</v>
      </c>
      <c r="S130" s="9">
        <f>'т.2000 выгрузка '!S119</f>
        <v>0</v>
      </c>
      <c r="T130" s="9">
        <f>'т.2000 выгрузка '!T119</f>
        <v>0</v>
      </c>
      <c r="U130" s="9">
        <f>'т.2000 выгрузка '!U119</f>
        <v>0</v>
      </c>
      <c r="V130" s="15">
        <f t="shared" si="71"/>
        <v>0</v>
      </c>
      <c r="W130" s="15">
        <f t="shared" si="65"/>
        <v>0</v>
      </c>
      <c r="X130" s="15">
        <f t="shared" si="65"/>
        <v>0</v>
      </c>
      <c r="Y130" s="15">
        <f t="shared" si="65"/>
        <v>0</v>
      </c>
      <c r="Z130" s="15">
        <f t="shared" si="65"/>
        <v>0</v>
      </c>
      <c r="AA130" s="15">
        <f t="shared" si="65"/>
        <v>0</v>
      </c>
      <c r="AB130" s="15">
        <f t="shared" si="65"/>
        <v>0</v>
      </c>
      <c r="AC130" s="15">
        <f t="shared" si="65"/>
        <v>0</v>
      </c>
      <c r="AD130" s="15">
        <f t="shared" si="65"/>
        <v>0</v>
      </c>
      <c r="AE130" s="6">
        <f t="shared" si="63"/>
        <v>0</v>
      </c>
      <c r="AF130" s="6">
        <f t="shared" si="63"/>
        <v>0</v>
      </c>
      <c r="AG130" s="99" t="str">
        <f t="shared" si="51"/>
        <v>0</v>
      </c>
      <c r="AH130" s="6">
        <f t="shared" si="57"/>
        <v>0</v>
      </c>
      <c r="AI130" s="6">
        <f t="shared" si="58"/>
        <v>0</v>
      </c>
      <c r="AJ130" s="6">
        <f t="shared" si="59"/>
        <v>0</v>
      </c>
      <c r="AK130" s="121" t="str">
        <f t="shared" si="52"/>
        <v>-</v>
      </c>
      <c r="AL130" s="121" t="str">
        <f t="shared" si="53"/>
        <v>-</v>
      </c>
      <c r="AM130" s="121" t="str">
        <f t="shared" si="54"/>
        <v>-</v>
      </c>
    </row>
    <row r="131" spans="1:39" ht="15">
      <c r="A131" s="16" t="s">
        <v>792</v>
      </c>
      <c r="B131" s="17"/>
      <c r="C131" s="17"/>
      <c r="D131" s="18">
        <f>D117-D118-D125-D128</f>
        <v>0</v>
      </c>
      <c r="E131" s="18">
        <f t="shared" ref="E131:U131" si="72">E117-E118-E125-E128</f>
        <v>0</v>
      </c>
      <c r="F131" s="18">
        <f t="shared" si="72"/>
        <v>0</v>
      </c>
      <c r="G131" s="18">
        <f t="shared" si="72"/>
        <v>0</v>
      </c>
      <c r="H131" s="18">
        <f t="shared" si="72"/>
        <v>0</v>
      </c>
      <c r="I131" s="18">
        <f t="shared" si="72"/>
        <v>0</v>
      </c>
      <c r="J131" s="18">
        <f t="shared" si="72"/>
        <v>0</v>
      </c>
      <c r="K131" s="18">
        <f t="shared" si="72"/>
        <v>0</v>
      </c>
      <c r="L131" s="18">
        <f t="shared" si="72"/>
        <v>0</v>
      </c>
      <c r="M131" s="18">
        <f t="shared" si="72"/>
        <v>0</v>
      </c>
      <c r="N131" s="18">
        <f t="shared" si="72"/>
        <v>0</v>
      </c>
      <c r="O131" s="18">
        <f t="shared" si="72"/>
        <v>0</v>
      </c>
      <c r="P131" s="18">
        <f t="shared" si="72"/>
        <v>0</v>
      </c>
      <c r="Q131" s="18">
        <f t="shared" si="72"/>
        <v>0</v>
      </c>
      <c r="R131" s="18">
        <f t="shared" si="72"/>
        <v>0</v>
      </c>
      <c r="S131" s="18">
        <f t="shared" si="72"/>
        <v>0</v>
      </c>
      <c r="T131" s="18">
        <f t="shared" si="72"/>
        <v>0</v>
      </c>
      <c r="U131" s="18">
        <f t="shared" si="72"/>
        <v>0</v>
      </c>
      <c r="V131" s="18">
        <f t="shared" si="71"/>
        <v>0</v>
      </c>
      <c r="W131" s="18">
        <f t="shared" si="65"/>
        <v>0</v>
      </c>
      <c r="X131" s="18">
        <f t="shared" si="65"/>
        <v>0</v>
      </c>
      <c r="Y131" s="18">
        <f t="shared" si="65"/>
        <v>0</v>
      </c>
      <c r="Z131" s="18">
        <f t="shared" si="65"/>
        <v>0</v>
      </c>
      <c r="AA131" s="18">
        <f t="shared" si="65"/>
        <v>0</v>
      </c>
      <c r="AB131" s="18">
        <f t="shared" si="65"/>
        <v>0</v>
      </c>
      <c r="AC131" s="18">
        <f t="shared" si="65"/>
        <v>0</v>
      </c>
      <c r="AD131" s="18">
        <f t="shared" si="65"/>
        <v>0</v>
      </c>
      <c r="AE131" s="29">
        <f t="shared" si="63"/>
        <v>0</v>
      </c>
      <c r="AF131" s="29">
        <f t="shared" si="63"/>
        <v>0</v>
      </c>
      <c r="AG131" s="99" t="str">
        <f t="shared" si="51"/>
        <v>0</v>
      </c>
      <c r="AH131" s="29">
        <f t="shared" si="57"/>
        <v>0</v>
      </c>
      <c r="AI131" s="29">
        <f t="shared" si="58"/>
        <v>0</v>
      </c>
      <c r="AJ131" s="29">
        <f t="shared" si="59"/>
        <v>0</v>
      </c>
      <c r="AK131" s="121" t="str">
        <f t="shared" si="52"/>
        <v>-</v>
      </c>
      <c r="AL131" s="121" t="str">
        <f t="shared" si="53"/>
        <v>-</v>
      </c>
      <c r="AM131" s="121" t="str">
        <f t="shared" si="54"/>
        <v>-</v>
      </c>
    </row>
    <row r="132" spans="1:39" ht="26.25">
      <c r="A132" s="8" t="s">
        <v>347</v>
      </c>
      <c r="B132" s="8" t="s">
        <v>348</v>
      </c>
      <c r="C132" s="8" t="s">
        <v>349</v>
      </c>
      <c r="D132" s="9">
        <f>'т.2000 выгрузка '!D120</f>
        <v>0</v>
      </c>
      <c r="E132" s="9">
        <f>'т.2000 выгрузка '!E120</f>
        <v>0</v>
      </c>
      <c r="F132" s="9">
        <f>'т.2000 выгрузка '!F120</f>
        <v>0</v>
      </c>
      <c r="G132" s="9">
        <f>'т.2000 выгрузка '!G120</f>
        <v>0</v>
      </c>
      <c r="H132" s="9">
        <f>'т.2000 выгрузка '!H120</f>
        <v>0</v>
      </c>
      <c r="I132" s="9">
        <f>'т.2000 выгрузка '!I120</f>
        <v>0</v>
      </c>
      <c r="J132" s="9">
        <f>'т.2000 выгрузка '!J120</f>
        <v>0</v>
      </c>
      <c r="K132" s="9">
        <f>'т.2000 выгрузка '!K120</f>
        <v>0</v>
      </c>
      <c r="L132" s="9">
        <f>'т.2000 выгрузка '!L120</f>
        <v>0</v>
      </c>
      <c r="M132" s="9">
        <f>'т.2000 выгрузка '!M120</f>
        <v>0</v>
      </c>
      <c r="N132" s="9">
        <f>'т.2000 выгрузка '!N120</f>
        <v>0</v>
      </c>
      <c r="O132" s="9">
        <f>'т.2000 выгрузка '!O120</f>
        <v>0</v>
      </c>
      <c r="P132" s="9">
        <f>'т.2000 выгрузка '!P120</f>
        <v>0</v>
      </c>
      <c r="Q132" s="9">
        <f>'т.2000 выгрузка '!Q120</f>
        <v>0</v>
      </c>
      <c r="R132" s="9">
        <f>'т.2000 выгрузка '!R120</f>
        <v>0</v>
      </c>
      <c r="S132" s="9">
        <f>'т.2000 выгрузка '!S120</f>
        <v>0</v>
      </c>
      <c r="T132" s="9">
        <f>'т.2000 выгрузка '!T120</f>
        <v>0</v>
      </c>
      <c r="U132" s="9">
        <f>'т.2000 выгрузка '!U120</f>
        <v>0</v>
      </c>
      <c r="V132" s="15">
        <f t="shared" si="71"/>
        <v>0</v>
      </c>
      <c r="W132" s="15">
        <f t="shared" si="65"/>
        <v>0</v>
      </c>
      <c r="X132" s="15">
        <f t="shared" si="65"/>
        <v>0</v>
      </c>
      <c r="Y132" s="15">
        <f t="shared" si="65"/>
        <v>0</v>
      </c>
      <c r="Z132" s="15">
        <f t="shared" si="65"/>
        <v>0</v>
      </c>
      <c r="AA132" s="15">
        <f t="shared" si="65"/>
        <v>0</v>
      </c>
      <c r="AB132" s="15">
        <f t="shared" si="65"/>
        <v>0</v>
      </c>
      <c r="AC132" s="15">
        <f t="shared" si="65"/>
        <v>0</v>
      </c>
      <c r="AD132" s="15">
        <f t="shared" si="65"/>
        <v>0</v>
      </c>
      <c r="AE132" s="6">
        <f t="shared" si="63"/>
        <v>0</v>
      </c>
      <c r="AF132" s="6">
        <f t="shared" si="63"/>
        <v>0</v>
      </c>
      <c r="AG132" s="99" t="str">
        <f t="shared" si="51"/>
        <v>0</v>
      </c>
      <c r="AH132" s="6">
        <f t="shared" si="57"/>
        <v>0</v>
      </c>
      <c r="AI132" s="6">
        <f t="shared" si="58"/>
        <v>0</v>
      </c>
      <c r="AJ132" s="6">
        <f t="shared" si="59"/>
        <v>0</v>
      </c>
      <c r="AK132" s="121" t="str">
        <f t="shared" si="52"/>
        <v>-</v>
      </c>
      <c r="AL132" s="121" t="str">
        <f t="shared" si="53"/>
        <v>-</v>
      </c>
      <c r="AM132" s="121" t="str">
        <f t="shared" si="54"/>
        <v>-</v>
      </c>
    </row>
    <row r="133" spans="1:39" ht="26.25">
      <c r="A133" s="8" t="s">
        <v>350</v>
      </c>
      <c r="B133" s="8" t="s">
        <v>351</v>
      </c>
      <c r="C133" s="8" t="s">
        <v>352</v>
      </c>
      <c r="D133" s="9">
        <f>'т.2000 выгрузка '!D121</f>
        <v>0</v>
      </c>
      <c r="E133" s="9">
        <f>'т.2000 выгрузка '!E121</f>
        <v>0</v>
      </c>
      <c r="F133" s="9">
        <f>'т.2000 выгрузка '!F121</f>
        <v>0</v>
      </c>
      <c r="G133" s="9">
        <f>'т.2000 выгрузка '!G121</f>
        <v>0</v>
      </c>
      <c r="H133" s="9">
        <f>'т.2000 выгрузка '!H121</f>
        <v>0</v>
      </c>
      <c r="I133" s="9">
        <f>'т.2000 выгрузка '!I121</f>
        <v>0</v>
      </c>
      <c r="J133" s="9">
        <f>'т.2000 выгрузка '!J121</f>
        <v>0</v>
      </c>
      <c r="K133" s="9">
        <f>'т.2000 выгрузка '!K121</f>
        <v>0</v>
      </c>
      <c r="L133" s="9">
        <f>'т.2000 выгрузка '!L121</f>
        <v>0</v>
      </c>
      <c r="M133" s="9">
        <f>'т.2000 выгрузка '!M121</f>
        <v>0</v>
      </c>
      <c r="N133" s="9">
        <f>'т.2000 выгрузка '!N121</f>
        <v>0</v>
      </c>
      <c r="O133" s="9">
        <f>'т.2000 выгрузка '!O121</f>
        <v>0</v>
      </c>
      <c r="P133" s="9">
        <f>'т.2000 выгрузка '!P121</f>
        <v>0</v>
      </c>
      <c r="Q133" s="9">
        <f>'т.2000 выгрузка '!Q121</f>
        <v>0</v>
      </c>
      <c r="R133" s="9">
        <f>'т.2000 выгрузка '!R121</f>
        <v>0</v>
      </c>
      <c r="S133" s="9">
        <f>'т.2000 выгрузка '!S121</f>
        <v>0</v>
      </c>
      <c r="T133" s="9">
        <f>'т.2000 выгрузка '!T121</f>
        <v>0</v>
      </c>
      <c r="U133" s="9">
        <f>'т.2000 выгрузка '!U121</f>
        <v>0</v>
      </c>
      <c r="V133" s="15">
        <f t="shared" si="71"/>
        <v>0</v>
      </c>
      <c r="W133" s="15">
        <f t="shared" si="65"/>
        <v>0</v>
      </c>
      <c r="X133" s="15">
        <f t="shared" si="65"/>
        <v>0</v>
      </c>
      <c r="Y133" s="15">
        <f t="shared" si="65"/>
        <v>0</v>
      </c>
      <c r="Z133" s="15">
        <f t="shared" si="65"/>
        <v>0</v>
      </c>
      <c r="AA133" s="15">
        <f t="shared" si="65"/>
        <v>0</v>
      </c>
      <c r="AB133" s="15">
        <f t="shared" si="65"/>
        <v>0</v>
      </c>
      <c r="AC133" s="15">
        <f t="shared" si="65"/>
        <v>0</v>
      </c>
      <c r="AD133" s="15">
        <f t="shared" si="65"/>
        <v>0</v>
      </c>
      <c r="AE133" s="6">
        <f t="shared" si="63"/>
        <v>0</v>
      </c>
      <c r="AF133" s="6">
        <f t="shared" si="63"/>
        <v>0</v>
      </c>
      <c r="AG133" s="99" t="str">
        <f t="shared" si="51"/>
        <v>0</v>
      </c>
      <c r="AH133" s="6">
        <f t="shared" si="57"/>
        <v>0</v>
      </c>
      <c r="AI133" s="6">
        <f t="shared" si="58"/>
        <v>0</v>
      </c>
      <c r="AJ133" s="6">
        <f t="shared" si="59"/>
        <v>0</v>
      </c>
      <c r="AK133" s="121" t="str">
        <f t="shared" si="52"/>
        <v>-</v>
      </c>
      <c r="AL133" s="121" t="str">
        <f t="shared" si="53"/>
        <v>-</v>
      </c>
      <c r="AM133" s="121" t="str">
        <f t="shared" si="54"/>
        <v>-</v>
      </c>
    </row>
    <row r="134" spans="1:39" ht="26.25">
      <c r="A134" s="8" t="s">
        <v>353</v>
      </c>
      <c r="B134" s="8" t="s">
        <v>354</v>
      </c>
      <c r="C134" s="8" t="s">
        <v>355</v>
      </c>
      <c r="D134" s="9">
        <f>'т.2000 выгрузка '!D122</f>
        <v>0</v>
      </c>
      <c r="E134" s="9">
        <f>'т.2000 выгрузка '!E122</f>
        <v>0</v>
      </c>
      <c r="F134" s="9">
        <f>'т.2000 выгрузка '!F122</f>
        <v>0</v>
      </c>
      <c r="G134" s="9">
        <f>'т.2000 выгрузка '!G122</f>
        <v>0</v>
      </c>
      <c r="H134" s="9">
        <f>'т.2000 выгрузка '!H122</f>
        <v>0</v>
      </c>
      <c r="I134" s="9">
        <f>'т.2000 выгрузка '!I122</f>
        <v>0</v>
      </c>
      <c r="J134" s="9">
        <f>'т.2000 выгрузка '!J122</f>
        <v>0</v>
      </c>
      <c r="K134" s="9">
        <f>'т.2000 выгрузка '!K122</f>
        <v>0</v>
      </c>
      <c r="L134" s="9">
        <f>'т.2000 выгрузка '!L122</f>
        <v>0</v>
      </c>
      <c r="M134" s="9">
        <f>'т.2000 выгрузка '!M122</f>
        <v>0</v>
      </c>
      <c r="N134" s="9">
        <f>'т.2000 выгрузка '!N122</f>
        <v>0</v>
      </c>
      <c r="O134" s="9">
        <f>'т.2000 выгрузка '!O122</f>
        <v>0</v>
      </c>
      <c r="P134" s="9">
        <f>'т.2000 выгрузка '!P122</f>
        <v>0</v>
      </c>
      <c r="Q134" s="9">
        <f>'т.2000 выгрузка '!Q122</f>
        <v>0</v>
      </c>
      <c r="R134" s="9">
        <f>'т.2000 выгрузка '!R122</f>
        <v>0</v>
      </c>
      <c r="S134" s="9">
        <f>'т.2000 выгрузка '!S122</f>
        <v>0</v>
      </c>
      <c r="T134" s="9">
        <f>'т.2000 выгрузка '!T122</f>
        <v>0</v>
      </c>
      <c r="U134" s="9">
        <f>'т.2000 выгрузка '!U122</f>
        <v>0</v>
      </c>
      <c r="V134" s="15">
        <f t="shared" si="71"/>
        <v>0</v>
      </c>
      <c r="W134" s="15">
        <f t="shared" si="71"/>
        <v>0</v>
      </c>
      <c r="X134" s="15">
        <f t="shared" si="71"/>
        <v>0</v>
      </c>
      <c r="Y134" s="15">
        <f t="shared" si="71"/>
        <v>0</v>
      </c>
      <c r="Z134" s="15">
        <f t="shared" si="71"/>
        <v>0</v>
      </c>
      <c r="AA134" s="15">
        <f t="shared" si="71"/>
        <v>0</v>
      </c>
      <c r="AB134" s="15">
        <f t="shared" si="71"/>
        <v>0</v>
      </c>
      <c r="AC134" s="15">
        <f t="shared" si="71"/>
        <v>0</v>
      </c>
      <c r="AD134" s="15">
        <f t="shared" si="71"/>
        <v>0</v>
      </c>
      <c r="AE134" s="6">
        <f t="shared" si="63"/>
        <v>0</v>
      </c>
      <c r="AF134" s="6">
        <f t="shared" si="63"/>
        <v>0</v>
      </c>
      <c r="AG134" s="99" t="str">
        <f t="shared" si="51"/>
        <v>0</v>
      </c>
      <c r="AH134" s="6">
        <f t="shared" si="57"/>
        <v>0</v>
      </c>
      <c r="AI134" s="6">
        <f t="shared" si="58"/>
        <v>0</v>
      </c>
      <c r="AJ134" s="6">
        <f t="shared" si="59"/>
        <v>0</v>
      </c>
      <c r="AK134" s="121" t="str">
        <f t="shared" si="52"/>
        <v>-</v>
      </c>
      <c r="AL134" s="121" t="str">
        <f t="shared" si="53"/>
        <v>-</v>
      </c>
      <c r="AM134" s="121" t="str">
        <f t="shared" si="54"/>
        <v>-</v>
      </c>
    </row>
    <row r="135" spans="1:39" ht="26.25">
      <c r="A135" s="8" t="s">
        <v>356</v>
      </c>
      <c r="B135" s="8" t="s">
        <v>357</v>
      </c>
      <c r="C135" s="8" t="s">
        <v>358</v>
      </c>
      <c r="D135" s="9">
        <f>'т.2000 выгрузка '!D123</f>
        <v>0</v>
      </c>
      <c r="E135" s="9">
        <f>'т.2000 выгрузка '!E123</f>
        <v>0</v>
      </c>
      <c r="F135" s="9">
        <f>'т.2000 выгрузка '!F123</f>
        <v>0</v>
      </c>
      <c r="G135" s="9">
        <f>'т.2000 выгрузка '!G123</f>
        <v>0</v>
      </c>
      <c r="H135" s="9">
        <f>'т.2000 выгрузка '!H123</f>
        <v>0</v>
      </c>
      <c r="I135" s="9">
        <f>'т.2000 выгрузка '!I123</f>
        <v>0</v>
      </c>
      <c r="J135" s="9">
        <f>'т.2000 выгрузка '!J123</f>
        <v>0</v>
      </c>
      <c r="K135" s="9">
        <f>'т.2000 выгрузка '!K123</f>
        <v>0</v>
      </c>
      <c r="L135" s="9">
        <f>'т.2000 выгрузка '!L123</f>
        <v>0</v>
      </c>
      <c r="M135" s="9">
        <f>'т.2000 выгрузка '!M123</f>
        <v>0</v>
      </c>
      <c r="N135" s="9">
        <f>'т.2000 выгрузка '!N123</f>
        <v>0</v>
      </c>
      <c r="O135" s="9">
        <f>'т.2000 выгрузка '!O123</f>
        <v>0</v>
      </c>
      <c r="P135" s="9">
        <f>'т.2000 выгрузка '!P123</f>
        <v>0</v>
      </c>
      <c r="Q135" s="9">
        <f>'т.2000 выгрузка '!Q123</f>
        <v>0</v>
      </c>
      <c r="R135" s="9">
        <f>'т.2000 выгрузка '!R123</f>
        <v>0</v>
      </c>
      <c r="S135" s="9">
        <f>'т.2000 выгрузка '!S123</f>
        <v>0</v>
      </c>
      <c r="T135" s="9">
        <f>'т.2000 выгрузка '!T123</f>
        <v>0</v>
      </c>
      <c r="U135" s="9">
        <f>'т.2000 выгрузка '!U123</f>
        <v>0</v>
      </c>
      <c r="V135" s="15">
        <f t="shared" si="71"/>
        <v>0</v>
      </c>
      <c r="W135" s="15">
        <f t="shared" si="71"/>
        <v>0</v>
      </c>
      <c r="X135" s="15">
        <f t="shared" si="71"/>
        <v>0</v>
      </c>
      <c r="Y135" s="15">
        <f t="shared" si="71"/>
        <v>0</v>
      </c>
      <c r="Z135" s="15">
        <f t="shared" si="71"/>
        <v>0</v>
      </c>
      <c r="AA135" s="15">
        <f t="shared" si="71"/>
        <v>0</v>
      </c>
      <c r="AB135" s="15">
        <f t="shared" si="71"/>
        <v>0</v>
      </c>
      <c r="AC135" s="15">
        <f t="shared" si="71"/>
        <v>0</v>
      </c>
      <c r="AD135" s="15">
        <f t="shared" si="71"/>
        <v>0</v>
      </c>
      <c r="AE135" s="6">
        <f t="shared" si="63"/>
        <v>0</v>
      </c>
      <c r="AF135" s="6">
        <f t="shared" si="63"/>
        <v>0</v>
      </c>
      <c r="AG135" s="99" t="str">
        <f t="shared" si="51"/>
        <v>0</v>
      </c>
      <c r="AH135" s="6">
        <f t="shared" si="57"/>
        <v>0</v>
      </c>
      <c r="AI135" s="6">
        <f t="shared" si="58"/>
        <v>0</v>
      </c>
      <c r="AJ135" s="6">
        <f t="shared" si="59"/>
        <v>0</v>
      </c>
      <c r="AK135" s="121" t="str">
        <f t="shared" si="52"/>
        <v>-</v>
      </c>
      <c r="AL135" s="121" t="str">
        <f t="shared" si="53"/>
        <v>-</v>
      </c>
      <c r="AM135" s="121" t="str">
        <f t="shared" si="54"/>
        <v>-</v>
      </c>
    </row>
    <row r="136" spans="1:39" ht="26.25">
      <c r="A136" s="8" t="s">
        <v>359</v>
      </c>
      <c r="B136" s="8" t="s">
        <v>360</v>
      </c>
      <c r="C136" s="8" t="s">
        <v>361</v>
      </c>
      <c r="D136" s="9">
        <f>'т.2000 выгрузка '!D124</f>
        <v>0</v>
      </c>
      <c r="E136" s="9">
        <f>'т.2000 выгрузка '!E124</f>
        <v>0</v>
      </c>
      <c r="F136" s="9">
        <f>'т.2000 выгрузка '!F124</f>
        <v>0</v>
      </c>
      <c r="G136" s="9">
        <f>'т.2000 выгрузка '!G124</f>
        <v>0</v>
      </c>
      <c r="H136" s="9">
        <f>'т.2000 выгрузка '!H124</f>
        <v>0</v>
      </c>
      <c r="I136" s="9">
        <f>'т.2000 выгрузка '!I124</f>
        <v>0</v>
      </c>
      <c r="J136" s="9">
        <f>'т.2000 выгрузка '!J124</f>
        <v>0</v>
      </c>
      <c r="K136" s="9">
        <f>'т.2000 выгрузка '!K124</f>
        <v>0</v>
      </c>
      <c r="L136" s="9">
        <f>'т.2000 выгрузка '!L124</f>
        <v>0</v>
      </c>
      <c r="M136" s="9">
        <f>'т.2000 выгрузка '!M124</f>
        <v>0</v>
      </c>
      <c r="N136" s="9">
        <f>'т.2000 выгрузка '!N124</f>
        <v>0</v>
      </c>
      <c r="O136" s="9">
        <f>'т.2000 выгрузка '!O124</f>
        <v>0</v>
      </c>
      <c r="P136" s="9">
        <f>'т.2000 выгрузка '!P124</f>
        <v>0</v>
      </c>
      <c r="Q136" s="9">
        <f>'т.2000 выгрузка '!Q124</f>
        <v>0</v>
      </c>
      <c r="R136" s="9">
        <f>'т.2000 выгрузка '!R124</f>
        <v>0</v>
      </c>
      <c r="S136" s="9">
        <f>'т.2000 выгрузка '!S124</f>
        <v>0</v>
      </c>
      <c r="T136" s="9">
        <f>'т.2000 выгрузка '!T124</f>
        <v>0</v>
      </c>
      <c r="U136" s="9">
        <f>'т.2000 выгрузка '!U124</f>
        <v>0</v>
      </c>
      <c r="V136" s="15">
        <f t="shared" si="71"/>
        <v>0</v>
      </c>
      <c r="W136" s="15">
        <f t="shared" si="71"/>
        <v>0</v>
      </c>
      <c r="X136" s="15">
        <f t="shared" si="71"/>
        <v>0</v>
      </c>
      <c r="Y136" s="15">
        <f t="shared" si="71"/>
        <v>0</v>
      </c>
      <c r="Z136" s="15">
        <f t="shared" si="71"/>
        <v>0</v>
      </c>
      <c r="AA136" s="15">
        <f t="shared" si="71"/>
        <v>0</v>
      </c>
      <c r="AB136" s="15">
        <f t="shared" si="71"/>
        <v>0</v>
      </c>
      <c r="AC136" s="15">
        <f t="shared" si="71"/>
        <v>0</v>
      </c>
      <c r="AD136" s="15">
        <f t="shared" si="71"/>
        <v>0</v>
      </c>
      <c r="AE136" s="6">
        <f t="shared" si="63"/>
        <v>0</v>
      </c>
      <c r="AF136" s="6">
        <f t="shared" si="63"/>
        <v>0</v>
      </c>
      <c r="AG136" s="99" t="str">
        <f t="shared" si="51"/>
        <v>0</v>
      </c>
      <c r="AH136" s="6">
        <f t="shared" si="57"/>
        <v>0</v>
      </c>
      <c r="AI136" s="6">
        <f t="shared" si="58"/>
        <v>0</v>
      </c>
      <c r="AJ136" s="6">
        <f t="shared" si="59"/>
        <v>0</v>
      </c>
      <c r="AK136" s="121" t="str">
        <f t="shared" si="52"/>
        <v>-</v>
      </c>
      <c r="AL136" s="121" t="str">
        <f t="shared" si="53"/>
        <v>-</v>
      </c>
      <c r="AM136" s="121" t="str">
        <f t="shared" si="54"/>
        <v>-</v>
      </c>
    </row>
    <row r="137" spans="1:39" ht="26.25">
      <c r="A137" s="8" t="s">
        <v>362</v>
      </c>
      <c r="B137" s="8" t="s">
        <v>363</v>
      </c>
      <c r="C137" s="8" t="s">
        <v>364</v>
      </c>
      <c r="D137" s="9">
        <f>'т.2000 выгрузка '!D125</f>
        <v>0</v>
      </c>
      <c r="E137" s="9">
        <f>'т.2000 выгрузка '!E125</f>
        <v>0</v>
      </c>
      <c r="F137" s="9">
        <f>'т.2000 выгрузка '!F125</f>
        <v>0</v>
      </c>
      <c r="G137" s="9">
        <f>'т.2000 выгрузка '!G125</f>
        <v>0</v>
      </c>
      <c r="H137" s="9">
        <f>'т.2000 выгрузка '!H125</f>
        <v>0</v>
      </c>
      <c r="I137" s="9">
        <f>'т.2000 выгрузка '!I125</f>
        <v>0</v>
      </c>
      <c r="J137" s="9">
        <f>'т.2000 выгрузка '!J125</f>
        <v>0</v>
      </c>
      <c r="K137" s="9">
        <f>'т.2000 выгрузка '!K125</f>
        <v>0</v>
      </c>
      <c r="L137" s="9">
        <f>'т.2000 выгрузка '!L125</f>
        <v>0</v>
      </c>
      <c r="M137" s="9">
        <f>'т.2000 выгрузка '!M125</f>
        <v>0</v>
      </c>
      <c r="N137" s="9">
        <f>'т.2000 выгрузка '!N125</f>
        <v>0</v>
      </c>
      <c r="O137" s="9">
        <f>'т.2000 выгрузка '!O125</f>
        <v>0</v>
      </c>
      <c r="P137" s="9">
        <f>'т.2000 выгрузка '!P125</f>
        <v>0</v>
      </c>
      <c r="Q137" s="9">
        <f>'т.2000 выгрузка '!Q125</f>
        <v>0</v>
      </c>
      <c r="R137" s="9">
        <f>'т.2000 выгрузка '!R125</f>
        <v>0</v>
      </c>
      <c r="S137" s="9">
        <f>'т.2000 выгрузка '!S125</f>
        <v>0</v>
      </c>
      <c r="T137" s="9">
        <f>'т.2000 выгрузка '!T125</f>
        <v>0</v>
      </c>
      <c r="U137" s="9">
        <f>'т.2000 выгрузка '!U125</f>
        <v>0</v>
      </c>
      <c r="V137" s="15">
        <f t="shared" si="71"/>
        <v>0</v>
      </c>
      <c r="W137" s="15">
        <f t="shared" si="71"/>
        <v>0</v>
      </c>
      <c r="X137" s="15">
        <f t="shared" si="71"/>
        <v>0</v>
      </c>
      <c r="Y137" s="15">
        <f t="shared" si="71"/>
        <v>0</v>
      </c>
      <c r="Z137" s="15">
        <f t="shared" si="71"/>
        <v>0</v>
      </c>
      <c r="AA137" s="15">
        <f t="shared" si="71"/>
        <v>0</v>
      </c>
      <c r="AB137" s="15">
        <f t="shared" si="71"/>
        <v>0</v>
      </c>
      <c r="AC137" s="15">
        <f t="shared" si="71"/>
        <v>0</v>
      </c>
      <c r="AD137" s="15">
        <f t="shared" si="71"/>
        <v>0</v>
      </c>
      <c r="AE137" s="6">
        <f t="shared" si="63"/>
        <v>0</v>
      </c>
      <c r="AF137" s="6">
        <f t="shared" si="63"/>
        <v>0</v>
      </c>
      <c r="AG137" s="99" t="str">
        <f t="shared" si="51"/>
        <v>0</v>
      </c>
      <c r="AH137" s="6">
        <f t="shared" si="57"/>
        <v>0</v>
      </c>
      <c r="AI137" s="6">
        <f t="shared" si="58"/>
        <v>0</v>
      </c>
      <c r="AJ137" s="6">
        <f t="shared" si="59"/>
        <v>0</v>
      </c>
      <c r="AK137" s="121" t="str">
        <f t="shared" si="52"/>
        <v>-</v>
      </c>
      <c r="AL137" s="121" t="str">
        <f t="shared" si="53"/>
        <v>-</v>
      </c>
      <c r="AM137" s="121" t="str">
        <f t="shared" si="54"/>
        <v>-</v>
      </c>
    </row>
    <row r="138" spans="1:39" ht="51.75">
      <c r="A138" s="8" t="s">
        <v>365</v>
      </c>
      <c r="B138" s="8" t="s">
        <v>366</v>
      </c>
      <c r="C138" s="8" t="s">
        <v>367</v>
      </c>
      <c r="D138" s="9">
        <f>'т.2000 выгрузка '!D126</f>
        <v>0</v>
      </c>
      <c r="E138" s="9">
        <f>'т.2000 выгрузка '!E126</f>
        <v>0</v>
      </c>
      <c r="F138" s="9">
        <f>'т.2000 выгрузка '!F126</f>
        <v>0</v>
      </c>
      <c r="G138" s="9">
        <f>'т.2000 выгрузка '!G126</f>
        <v>0</v>
      </c>
      <c r="H138" s="9">
        <f>'т.2000 выгрузка '!H126</f>
        <v>0</v>
      </c>
      <c r="I138" s="9">
        <f>'т.2000 выгрузка '!I126</f>
        <v>0</v>
      </c>
      <c r="J138" s="9">
        <f>'т.2000 выгрузка '!J126</f>
        <v>0</v>
      </c>
      <c r="K138" s="9">
        <f>'т.2000 выгрузка '!K126</f>
        <v>0</v>
      </c>
      <c r="L138" s="9">
        <f>'т.2000 выгрузка '!L126</f>
        <v>0</v>
      </c>
      <c r="M138" s="9">
        <f>'т.2000 выгрузка '!M126</f>
        <v>0</v>
      </c>
      <c r="N138" s="9">
        <f>'т.2000 выгрузка '!N126</f>
        <v>0</v>
      </c>
      <c r="O138" s="9">
        <f>'т.2000 выгрузка '!O126</f>
        <v>0</v>
      </c>
      <c r="P138" s="9">
        <f>'т.2000 выгрузка '!P126</f>
        <v>0</v>
      </c>
      <c r="Q138" s="9">
        <f>'т.2000 выгрузка '!Q126</f>
        <v>0</v>
      </c>
      <c r="R138" s="9">
        <f>'т.2000 выгрузка '!R126</f>
        <v>0</v>
      </c>
      <c r="S138" s="9">
        <f>'т.2000 выгрузка '!S126</f>
        <v>0</v>
      </c>
      <c r="T138" s="9">
        <f>'т.2000 выгрузка '!T126</f>
        <v>0</v>
      </c>
      <c r="U138" s="9">
        <f>'т.2000 выгрузка '!U126</f>
        <v>0</v>
      </c>
      <c r="V138" s="15">
        <f t="shared" si="71"/>
        <v>0</v>
      </c>
      <c r="W138" s="15">
        <f t="shared" si="71"/>
        <v>0</v>
      </c>
      <c r="X138" s="15">
        <f t="shared" si="71"/>
        <v>0</v>
      </c>
      <c r="Y138" s="15">
        <f t="shared" si="71"/>
        <v>0</v>
      </c>
      <c r="Z138" s="15">
        <f t="shared" si="71"/>
        <v>0</v>
      </c>
      <c r="AA138" s="15">
        <f t="shared" si="71"/>
        <v>0</v>
      </c>
      <c r="AB138" s="15">
        <f t="shared" si="71"/>
        <v>0</v>
      </c>
      <c r="AC138" s="15">
        <f t="shared" si="71"/>
        <v>0</v>
      </c>
      <c r="AD138" s="15">
        <f t="shared" si="71"/>
        <v>0</v>
      </c>
      <c r="AE138" s="6">
        <f t="shared" si="63"/>
        <v>0</v>
      </c>
      <c r="AF138" s="6">
        <f t="shared" si="63"/>
        <v>0</v>
      </c>
      <c r="AG138" s="99" t="str">
        <f t="shared" ref="AG138:AG201" si="73">IF(AND(Y138&lt;&gt;0, OR(V138&lt;&gt;0, Z138&lt;&gt;0)), "0", IF(AND(Y138=0, AND(V138=0, Z138=0)), "0", 0-1))</f>
        <v>0</v>
      </c>
      <c r="AH138" s="6">
        <f t="shared" si="57"/>
        <v>0</v>
      </c>
      <c r="AI138" s="6">
        <f t="shared" si="58"/>
        <v>0</v>
      </c>
      <c r="AJ138" s="6">
        <f t="shared" si="59"/>
        <v>0</v>
      </c>
      <c r="AK138" s="121" t="str">
        <f t="shared" ref="AK138:AK201" si="74">IFERROR(G138/D138,"-")</f>
        <v>-</v>
      </c>
      <c r="AL138" s="121" t="str">
        <f t="shared" ref="AL138:AL201" si="75">IFERROR(P138/M138,"-")</f>
        <v>-</v>
      </c>
      <c r="AM138" s="121" t="str">
        <f t="shared" ref="AM138:AM201" si="76">IFERROR(Y138/V138,"-")</f>
        <v>-</v>
      </c>
    </row>
    <row r="139" spans="1:39" ht="51.75">
      <c r="A139" s="8" t="s">
        <v>368</v>
      </c>
      <c r="B139" s="8" t="s">
        <v>369</v>
      </c>
      <c r="C139" s="8" t="s">
        <v>370</v>
      </c>
      <c r="D139" s="9">
        <f>'т.2000 выгрузка '!D127</f>
        <v>0</v>
      </c>
      <c r="E139" s="9">
        <f>'т.2000 выгрузка '!E127</f>
        <v>0</v>
      </c>
      <c r="F139" s="9">
        <f>'т.2000 выгрузка '!F127</f>
        <v>0</v>
      </c>
      <c r="G139" s="9">
        <f>'т.2000 выгрузка '!G127</f>
        <v>0</v>
      </c>
      <c r="H139" s="9">
        <f>'т.2000 выгрузка '!H127</f>
        <v>0</v>
      </c>
      <c r="I139" s="9">
        <f>'т.2000 выгрузка '!I127</f>
        <v>0</v>
      </c>
      <c r="J139" s="9">
        <f>'т.2000 выгрузка '!J127</f>
        <v>0</v>
      </c>
      <c r="K139" s="9">
        <f>'т.2000 выгрузка '!K127</f>
        <v>0</v>
      </c>
      <c r="L139" s="9">
        <f>'т.2000 выгрузка '!L127</f>
        <v>0</v>
      </c>
      <c r="M139" s="9">
        <f>'т.2000 выгрузка '!M127</f>
        <v>0</v>
      </c>
      <c r="N139" s="9">
        <f>'т.2000 выгрузка '!N127</f>
        <v>0</v>
      </c>
      <c r="O139" s="9">
        <f>'т.2000 выгрузка '!O127</f>
        <v>0</v>
      </c>
      <c r="P139" s="9">
        <f>'т.2000 выгрузка '!P127</f>
        <v>0</v>
      </c>
      <c r="Q139" s="9">
        <f>'т.2000 выгрузка '!Q127</f>
        <v>0</v>
      </c>
      <c r="R139" s="9">
        <f>'т.2000 выгрузка '!R127</f>
        <v>0</v>
      </c>
      <c r="S139" s="9">
        <f>'т.2000 выгрузка '!S127</f>
        <v>0</v>
      </c>
      <c r="T139" s="9">
        <f>'т.2000 выгрузка '!T127</f>
        <v>0</v>
      </c>
      <c r="U139" s="9">
        <f>'т.2000 выгрузка '!U127</f>
        <v>0</v>
      </c>
      <c r="V139" s="15">
        <f t="shared" si="71"/>
        <v>0</v>
      </c>
      <c r="W139" s="15">
        <f t="shared" si="71"/>
        <v>0</v>
      </c>
      <c r="X139" s="15">
        <f t="shared" si="71"/>
        <v>0</v>
      </c>
      <c r="Y139" s="15">
        <f t="shared" si="71"/>
        <v>0</v>
      </c>
      <c r="Z139" s="15">
        <f t="shared" si="71"/>
        <v>0</v>
      </c>
      <c r="AA139" s="15">
        <f t="shared" si="71"/>
        <v>0</v>
      </c>
      <c r="AB139" s="15">
        <f t="shared" si="71"/>
        <v>0</v>
      </c>
      <c r="AC139" s="15">
        <f t="shared" si="71"/>
        <v>0</v>
      </c>
      <c r="AD139" s="15">
        <f t="shared" si="71"/>
        <v>0</v>
      </c>
      <c r="AE139" s="6">
        <f t="shared" si="63"/>
        <v>0</v>
      </c>
      <c r="AF139" s="6">
        <f t="shared" si="63"/>
        <v>0</v>
      </c>
      <c r="AG139" s="99" t="str">
        <f t="shared" si="73"/>
        <v>0</v>
      </c>
      <c r="AH139" s="6">
        <f t="shared" si="57"/>
        <v>0</v>
      </c>
      <c r="AI139" s="6">
        <f t="shared" si="58"/>
        <v>0</v>
      </c>
      <c r="AJ139" s="6">
        <f t="shared" si="59"/>
        <v>0</v>
      </c>
      <c r="AK139" s="121" t="str">
        <f t="shared" si="74"/>
        <v>-</v>
      </c>
      <c r="AL139" s="121" t="str">
        <f t="shared" si="75"/>
        <v>-</v>
      </c>
      <c r="AM139" s="121" t="str">
        <f t="shared" si="76"/>
        <v>-</v>
      </c>
    </row>
    <row r="140" spans="1:39" ht="51.75">
      <c r="A140" s="8" t="s">
        <v>371</v>
      </c>
      <c r="B140" s="8" t="s">
        <v>372</v>
      </c>
      <c r="C140" s="8" t="s">
        <v>373</v>
      </c>
      <c r="D140" s="9">
        <f>'т.2000 выгрузка '!D128</f>
        <v>0</v>
      </c>
      <c r="E140" s="9">
        <f>'т.2000 выгрузка '!E128</f>
        <v>0</v>
      </c>
      <c r="F140" s="9">
        <f>'т.2000 выгрузка '!F128</f>
        <v>0</v>
      </c>
      <c r="G140" s="9">
        <f>'т.2000 выгрузка '!G128</f>
        <v>0</v>
      </c>
      <c r="H140" s="9">
        <f>'т.2000 выгрузка '!H128</f>
        <v>0</v>
      </c>
      <c r="I140" s="9">
        <f>'т.2000 выгрузка '!I128</f>
        <v>0</v>
      </c>
      <c r="J140" s="9">
        <f>'т.2000 выгрузка '!J128</f>
        <v>0</v>
      </c>
      <c r="K140" s="9">
        <f>'т.2000 выгрузка '!K128</f>
        <v>0</v>
      </c>
      <c r="L140" s="9">
        <f>'т.2000 выгрузка '!L128</f>
        <v>0</v>
      </c>
      <c r="M140" s="9">
        <f>'т.2000 выгрузка '!M128</f>
        <v>0</v>
      </c>
      <c r="N140" s="9">
        <f>'т.2000 выгрузка '!N128</f>
        <v>0</v>
      </c>
      <c r="O140" s="9">
        <f>'т.2000 выгрузка '!O128</f>
        <v>0</v>
      </c>
      <c r="P140" s="9">
        <f>'т.2000 выгрузка '!P128</f>
        <v>0</v>
      </c>
      <c r="Q140" s="9">
        <f>'т.2000 выгрузка '!Q128</f>
        <v>0</v>
      </c>
      <c r="R140" s="9">
        <f>'т.2000 выгрузка '!R128</f>
        <v>0</v>
      </c>
      <c r="S140" s="9">
        <f>'т.2000 выгрузка '!S128</f>
        <v>0</v>
      </c>
      <c r="T140" s="9">
        <f>'т.2000 выгрузка '!T128</f>
        <v>0</v>
      </c>
      <c r="U140" s="9">
        <f>'т.2000 выгрузка '!U128</f>
        <v>0</v>
      </c>
      <c r="V140" s="15">
        <f t="shared" si="71"/>
        <v>0</v>
      </c>
      <c r="W140" s="15">
        <f t="shared" si="71"/>
        <v>0</v>
      </c>
      <c r="X140" s="15">
        <f t="shared" si="71"/>
        <v>0</v>
      </c>
      <c r="Y140" s="15">
        <f t="shared" si="71"/>
        <v>0</v>
      </c>
      <c r="Z140" s="15">
        <f t="shared" si="71"/>
        <v>0</v>
      </c>
      <c r="AA140" s="15">
        <f t="shared" si="71"/>
        <v>0</v>
      </c>
      <c r="AB140" s="15">
        <f t="shared" si="71"/>
        <v>0</v>
      </c>
      <c r="AC140" s="15">
        <f t="shared" si="71"/>
        <v>0</v>
      </c>
      <c r="AD140" s="15">
        <f t="shared" si="71"/>
        <v>0</v>
      </c>
      <c r="AE140" s="6">
        <f t="shared" si="63"/>
        <v>0</v>
      </c>
      <c r="AF140" s="6">
        <f t="shared" si="63"/>
        <v>0</v>
      </c>
      <c r="AG140" s="99" t="str">
        <f t="shared" si="73"/>
        <v>0</v>
      </c>
      <c r="AH140" s="6">
        <f t="shared" ref="AH140:AH203" si="77">Z140-AA140-AC140</f>
        <v>0</v>
      </c>
      <c r="AI140" s="6">
        <f t="shared" ref="AI140:AI203" si="78">AA140-AB140</f>
        <v>0</v>
      </c>
      <c r="AJ140" s="6">
        <f t="shared" ref="AJ140:AJ203" si="79">AC140-AD140</f>
        <v>0</v>
      </c>
      <c r="AK140" s="121" t="str">
        <f t="shared" si="74"/>
        <v>-</v>
      </c>
      <c r="AL140" s="121" t="str">
        <f t="shared" si="75"/>
        <v>-</v>
      </c>
      <c r="AM140" s="121" t="str">
        <f t="shared" si="76"/>
        <v>-</v>
      </c>
    </row>
    <row r="141" spans="1:39" ht="15">
      <c r="A141" s="19" t="s">
        <v>798</v>
      </c>
      <c r="B141" s="20"/>
      <c r="C141" s="20"/>
      <c r="D141" s="21">
        <f>D136-D137-D138-D139-D140</f>
        <v>0</v>
      </c>
      <c r="E141" s="21">
        <f t="shared" ref="E141:U141" si="80">E136-E137-E138-E139-E140</f>
        <v>0</v>
      </c>
      <c r="F141" s="21">
        <f t="shared" si="80"/>
        <v>0</v>
      </c>
      <c r="G141" s="21">
        <f t="shared" si="80"/>
        <v>0</v>
      </c>
      <c r="H141" s="21">
        <f t="shared" si="80"/>
        <v>0</v>
      </c>
      <c r="I141" s="21">
        <f t="shared" si="80"/>
        <v>0</v>
      </c>
      <c r="J141" s="21">
        <f t="shared" si="80"/>
        <v>0</v>
      </c>
      <c r="K141" s="21">
        <f t="shared" si="80"/>
        <v>0</v>
      </c>
      <c r="L141" s="21">
        <f t="shared" si="80"/>
        <v>0</v>
      </c>
      <c r="M141" s="21">
        <f t="shared" si="80"/>
        <v>0</v>
      </c>
      <c r="N141" s="21">
        <f t="shared" si="80"/>
        <v>0</v>
      </c>
      <c r="O141" s="21">
        <f t="shared" si="80"/>
        <v>0</v>
      </c>
      <c r="P141" s="21">
        <f t="shared" si="80"/>
        <v>0</v>
      </c>
      <c r="Q141" s="21">
        <f t="shared" si="80"/>
        <v>0</v>
      </c>
      <c r="R141" s="21">
        <f t="shared" si="80"/>
        <v>0</v>
      </c>
      <c r="S141" s="21">
        <f t="shared" si="80"/>
        <v>0</v>
      </c>
      <c r="T141" s="21">
        <f t="shared" si="80"/>
        <v>0</v>
      </c>
      <c r="U141" s="21">
        <f t="shared" si="80"/>
        <v>0</v>
      </c>
      <c r="V141" s="21">
        <f>D141-M141</f>
        <v>0</v>
      </c>
      <c r="W141" s="21">
        <f t="shared" si="71"/>
        <v>0</v>
      </c>
      <c r="X141" s="21">
        <f t="shared" si="71"/>
        <v>0</v>
      </c>
      <c r="Y141" s="21">
        <f t="shared" si="71"/>
        <v>0</v>
      </c>
      <c r="Z141" s="21">
        <f t="shared" si="71"/>
        <v>0</v>
      </c>
      <c r="AA141" s="21">
        <f t="shared" si="71"/>
        <v>0</v>
      </c>
      <c r="AB141" s="21">
        <f t="shared" si="71"/>
        <v>0</v>
      </c>
      <c r="AC141" s="21">
        <f t="shared" si="71"/>
        <v>0</v>
      </c>
      <c r="AD141" s="21">
        <f t="shared" si="71"/>
        <v>0</v>
      </c>
      <c r="AE141" s="30">
        <f t="shared" si="63"/>
        <v>0</v>
      </c>
      <c r="AF141" s="30">
        <f t="shared" si="63"/>
        <v>0</v>
      </c>
      <c r="AG141" s="99" t="str">
        <f t="shared" si="73"/>
        <v>0</v>
      </c>
      <c r="AH141" s="30">
        <f t="shared" si="77"/>
        <v>0</v>
      </c>
      <c r="AI141" s="30">
        <f t="shared" si="78"/>
        <v>0</v>
      </c>
      <c r="AJ141" s="30">
        <f t="shared" si="79"/>
        <v>0</v>
      </c>
      <c r="AK141" s="121" t="str">
        <f t="shared" si="74"/>
        <v>-</v>
      </c>
      <c r="AL141" s="121" t="str">
        <f t="shared" si="75"/>
        <v>-</v>
      </c>
      <c r="AM141" s="121" t="str">
        <f t="shared" si="76"/>
        <v>-</v>
      </c>
    </row>
    <row r="142" spans="1:39" ht="15">
      <c r="A142" s="8" t="s">
        <v>374</v>
      </c>
      <c r="B142" s="8" t="s">
        <v>375</v>
      </c>
      <c r="C142" s="8" t="s">
        <v>376</v>
      </c>
      <c r="D142" s="9">
        <f>'т.2000 выгрузка '!D129</f>
        <v>0</v>
      </c>
      <c r="E142" s="9">
        <f>'т.2000 выгрузка '!E129</f>
        <v>0</v>
      </c>
      <c r="F142" s="9">
        <f>'т.2000 выгрузка '!F129</f>
        <v>0</v>
      </c>
      <c r="G142" s="9">
        <f>'т.2000 выгрузка '!G129</f>
        <v>0</v>
      </c>
      <c r="H142" s="9">
        <f>'т.2000 выгрузка '!H129</f>
        <v>0</v>
      </c>
      <c r="I142" s="9">
        <f>'т.2000 выгрузка '!I129</f>
        <v>0</v>
      </c>
      <c r="J142" s="9">
        <f>'т.2000 выгрузка '!J129</f>
        <v>0</v>
      </c>
      <c r="K142" s="9">
        <f>'т.2000 выгрузка '!K129</f>
        <v>0</v>
      </c>
      <c r="L142" s="9">
        <f>'т.2000 выгрузка '!L129</f>
        <v>0</v>
      </c>
      <c r="M142" s="9">
        <f>'т.2000 выгрузка '!M129</f>
        <v>0</v>
      </c>
      <c r="N142" s="9">
        <f>'т.2000 выгрузка '!N129</f>
        <v>0</v>
      </c>
      <c r="O142" s="9">
        <f>'т.2000 выгрузка '!O129</f>
        <v>0</v>
      </c>
      <c r="P142" s="9">
        <f>'т.2000 выгрузка '!P129</f>
        <v>0</v>
      </c>
      <c r="Q142" s="9">
        <f>'т.2000 выгрузка '!Q129</f>
        <v>0</v>
      </c>
      <c r="R142" s="9">
        <f>'т.2000 выгрузка '!R129</f>
        <v>0</v>
      </c>
      <c r="S142" s="9">
        <f>'т.2000 выгрузка '!S129</f>
        <v>0</v>
      </c>
      <c r="T142" s="9">
        <f>'т.2000 выгрузка '!T129</f>
        <v>0</v>
      </c>
      <c r="U142" s="9">
        <f>'т.2000 выгрузка '!U129</f>
        <v>0</v>
      </c>
      <c r="V142" s="15">
        <f t="shared" ref="V142:AD157" si="81">D142-M142</f>
        <v>0</v>
      </c>
      <c r="W142" s="15">
        <f t="shared" si="71"/>
        <v>0</v>
      </c>
      <c r="X142" s="15">
        <f t="shared" si="71"/>
        <v>0</v>
      </c>
      <c r="Y142" s="15">
        <f t="shared" si="71"/>
        <v>0</v>
      </c>
      <c r="Z142" s="15">
        <f t="shared" si="71"/>
        <v>0</v>
      </c>
      <c r="AA142" s="15">
        <f t="shared" si="71"/>
        <v>0</v>
      </c>
      <c r="AB142" s="15">
        <f t="shared" si="71"/>
        <v>0</v>
      </c>
      <c r="AC142" s="15">
        <f t="shared" si="71"/>
        <v>0</v>
      </c>
      <c r="AD142" s="15">
        <f t="shared" si="71"/>
        <v>0</v>
      </c>
      <c r="AE142" s="6">
        <f t="shared" si="63"/>
        <v>0</v>
      </c>
      <c r="AF142" s="6">
        <f t="shared" si="63"/>
        <v>0</v>
      </c>
      <c r="AG142" s="99" t="str">
        <f t="shared" si="73"/>
        <v>0</v>
      </c>
      <c r="AH142" s="6">
        <f t="shared" si="77"/>
        <v>0</v>
      </c>
      <c r="AI142" s="6">
        <f t="shared" si="78"/>
        <v>0</v>
      </c>
      <c r="AJ142" s="6">
        <f t="shared" si="79"/>
        <v>0</v>
      </c>
      <c r="AK142" s="121" t="str">
        <f t="shared" si="74"/>
        <v>-</v>
      </c>
      <c r="AL142" s="121" t="str">
        <f t="shared" si="75"/>
        <v>-</v>
      </c>
      <c r="AM142" s="121" t="str">
        <f t="shared" si="76"/>
        <v>-</v>
      </c>
    </row>
    <row r="143" spans="1:39" ht="15">
      <c r="A143" s="8" t="s">
        <v>377</v>
      </c>
      <c r="B143" s="8" t="s">
        <v>378</v>
      </c>
      <c r="C143" s="8" t="s">
        <v>379</v>
      </c>
      <c r="D143" s="9">
        <f>'т.2000 выгрузка '!D130</f>
        <v>0</v>
      </c>
      <c r="E143" s="9">
        <f>'т.2000 выгрузка '!E130</f>
        <v>0</v>
      </c>
      <c r="F143" s="9">
        <f>'т.2000 выгрузка '!F130</f>
        <v>0</v>
      </c>
      <c r="G143" s="9">
        <f>'т.2000 выгрузка '!G130</f>
        <v>0</v>
      </c>
      <c r="H143" s="9">
        <f>'т.2000 выгрузка '!H130</f>
        <v>0</v>
      </c>
      <c r="I143" s="9">
        <f>'т.2000 выгрузка '!I130</f>
        <v>0</v>
      </c>
      <c r="J143" s="9">
        <f>'т.2000 выгрузка '!J130</f>
        <v>0</v>
      </c>
      <c r="K143" s="9">
        <f>'т.2000 выгрузка '!K130</f>
        <v>0</v>
      </c>
      <c r="L143" s="9">
        <f>'т.2000 выгрузка '!L130</f>
        <v>0</v>
      </c>
      <c r="M143" s="9">
        <f>'т.2000 выгрузка '!M130</f>
        <v>0</v>
      </c>
      <c r="N143" s="9">
        <f>'т.2000 выгрузка '!N130</f>
        <v>0</v>
      </c>
      <c r="O143" s="9">
        <f>'т.2000 выгрузка '!O130</f>
        <v>0</v>
      </c>
      <c r="P143" s="9">
        <f>'т.2000 выгрузка '!P130</f>
        <v>0</v>
      </c>
      <c r="Q143" s="9">
        <f>'т.2000 выгрузка '!Q130</f>
        <v>0</v>
      </c>
      <c r="R143" s="9">
        <f>'т.2000 выгрузка '!R130</f>
        <v>0</v>
      </c>
      <c r="S143" s="9">
        <f>'т.2000 выгрузка '!S130</f>
        <v>0</v>
      </c>
      <c r="T143" s="9">
        <f>'т.2000 выгрузка '!T130</f>
        <v>0</v>
      </c>
      <c r="U143" s="9">
        <f>'т.2000 выгрузка '!U130</f>
        <v>0</v>
      </c>
      <c r="V143" s="15">
        <f t="shared" si="81"/>
        <v>0</v>
      </c>
      <c r="W143" s="15">
        <f t="shared" si="71"/>
        <v>0</v>
      </c>
      <c r="X143" s="15">
        <f t="shared" si="71"/>
        <v>0</v>
      </c>
      <c r="Y143" s="15">
        <f t="shared" si="71"/>
        <v>0</v>
      </c>
      <c r="Z143" s="15">
        <f t="shared" si="71"/>
        <v>0</v>
      </c>
      <c r="AA143" s="15">
        <f t="shared" si="71"/>
        <v>0</v>
      </c>
      <c r="AB143" s="15">
        <f t="shared" si="71"/>
        <v>0</v>
      </c>
      <c r="AC143" s="15">
        <f t="shared" si="71"/>
        <v>0</v>
      </c>
      <c r="AD143" s="15">
        <f t="shared" si="71"/>
        <v>0</v>
      </c>
      <c r="AE143" s="6">
        <f t="shared" si="63"/>
        <v>0</v>
      </c>
      <c r="AF143" s="6">
        <f t="shared" si="63"/>
        <v>0</v>
      </c>
      <c r="AG143" s="99" t="str">
        <f t="shared" si="73"/>
        <v>0</v>
      </c>
      <c r="AH143" s="6">
        <f t="shared" si="77"/>
        <v>0</v>
      </c>
      <c r="AI143" s="6">
        <f t="shared" si="78"/>
        <v>0</v>
      </c>
      <c r="AJ143" s="6">
        <f t="shared" si="79"/>
        <v>0</v>
      </c>
      <c r="AK143" s="121" t="str">
        <f t="shared" si="74"/>
        <v>-</v>
      </c>
      <c r="AL143" s="121" t="str">
        <f t="shared" si="75"/>
        <v>-</v>
      </c>
      <c r="AM143" s="121" t="str">
        <f t="shared" si="76"/>
        <v>-</v>
      </c>
    </row>
    <row r="144" spans="1:39" ht="15">
      <c r="A144" s="8" t="s">
        <v>380</v>
      </c>
      <c r="B144" s="8" t="s">
        <v>381</v>
      </c>
      <c r="C144" s="8" t="s">
        <v>382</v>
      </c>
      <c r="D144" s="9">
        <f>'т.2000 выгрузка '!D131</f>
        <v>0</v>
      </c>
      <c r="E144" s="9">
        <f>'т.2000 выгрузка '!E131</f>
        <v>0</v>
      </c>
      <c r="F144" s="9">
        <f>'т.2000 выгрузка '!F131</f>
        <v>0</v>
      </c>
      <c r="G144" s="9">
        <f>'т.2000 выгрузка '!G131</f>
        <v>0</v>
      </c>
      <c r="H144" s="9">
        <f>'т.2000 выгрузка '!H131</f>
        <v>0</v>
      </c>
      <c r="I144" s="9">
        <f>'т.2000 выгрузка '!I131</f>
        <v>0</v>
      </c>
      <c r="J144" s="9">
        <f>'т.2000 выгрузка '!J131</f>
        <v>0</v>
      </c>
      <c r="K144" s="9">
        <f>'т.2000 выгрузка '!K131</f>
        <v>0</v>
      </c>
      <c r="L144" s="9">
        <f>'т.2000 выгрузка '!L131</f>
        <v>0</v>
      </c>
      <c r="M144" s="9">
        <f>'т.2000 выгрузка '!M131</f>
        <v>0</v>
      </c>
      <c r="N144" s="9">
        <f>'т.2000 выгрузка '!N131</f>
        <v>0</v>
      </c>
      <c r="O144" s="9">
        <f>'т.2000 выгрузка '!O131</f>
        <v>0</v>
      </c>
      <c r="P144" s="9">
        <f>'т.2000 выгрузка '!P131</f>
        <v>0</v>
      </c>
      <c r="Q144" s="9">
        <f>'т.2000 выгрузка '!Q131</f>
        <v>0</v>
      </c>
      <c r="R144" s="9">
        <f>'т.2000 выгрузка '!R131</f>
        <v>0</v>
      </c>
      <c r="S144" s="9">
        <f>'т.2000 выгрузка '!S131</f>
        <v>0</v>
      </c>
      <c r="T144" s="9">
        <f>'т.2000 выгрузка '!T131</f>
        <v>0</v>
      </c>
      <c r="U144" s="9">
        <f>'т.2000 выгрузка '!U131</f>
        <v>0</v>
      </c>
      <c r="V144" s="15">
        <f t="shared" si="81"/>
        <v>0</v>
      </c>
      <c r="W144" s="15">
        <f t="shared" si="81"/>
        <v>0</v>
      </c>
      <c r="X144" s="15">
        <f t="shared" si="81"/>
        <v>0</v>
      </c>
      <c r="Y144" s="15">
        <f t="shared" si="81"/>
        <v>0</v>
      </c>
      <c r="Z144" s="15">
        <f t="shared" si="81"/>
        <v>0</v>
      </c>
      <c r="AA144" s="15">
        <f t="shared" si="81"/>
        <v>0</v>
      </c>
      <c r="AB144" s="15">
        <f t="shared" si="81"/>
        <v>0</v>
      </c>
      <c r="AC144" s="15">
        <f t="shared" si="81"/>
        <v>0</v>
      </c>
      <c r="AD144" s="15">
        <f t="shared" si="81"/>
        <v>0</v>
      </c>
      <c r="AE144" s="6">
        <f t="shared" si="63"/>
        <v>0</v>
      </c>
      <c r="AF144" s="6">
        <f t="shared" si="63"/>
        <v>0</v>
      </c>
      <c r="AG144" s="99" t="str">
        <f t="shared" si="73"/>
        <v>0</v>
      </c>
      <c r="AH144" s="6">
        <f t="shared" si="77"/>
        <v>0</v>
      </c>
      <c r="AI144" s="6">
        <f t="shared" si="78"/>
        <v>0</v>
      </c>
      <c r="AJ144" s="6">
        <f t="shared" si="79"/>
        <v>0</v>
      </c>
      <c r="AK144" s="121" t="str">
        <f t="shared" si="74"/>
        <v>-</v>
      </c>
      <c r="AL144" s="121" t="str">
        <f t="shared" si="75"/>
        <v>-</v>
      </c>
      <c r="AM144" s="121" t="str">
        <f t="shared" si="76"/>
        <v>-</v>
      </c>
    </row>
    <row r="145" spans="1:39" ht="15">
      <c r="A145" s="8" t="s">
        <v>383</v>
      </c>
      <c r="B145" s="8" t="s">
        <v>384</v>
      </c>
      <c r="C145" s="8" t="s">
        <v>385</v>
      </c>
      <c r="D145" s="9">
        <f>'т.2000 выгрузка '!D132</f>
        <v>0</v>
      </c>
      <c r="E145" s="9">
        <f>'т.2000 выгрузка '!E132</f>
        <v>0</v>
      </c>
      <c r="F145" s="9">
        <f>'т.2000 выгрузка '!F132</f>
        <v>0</v>
      </c>
      <c r="G145" s="9">
        <f>'т.2000 выгрузка '!G132</f>
        <v>0</v>
      </c>
      <c r="H145" s="9">
        <f>'т.2000 выгрузка '!H132</f>
        <v>0</v>
      </c>
      <c r="I145" s="9">
        <f>'т.2000 выгрузка '!I132</f>
        <v>0</v>
      </c>
      <c r="J145" s="9">
        <f>'т.2000 выгрузка '!J132</f>
        <v>0</v>
      </c>
      <c r="K145" s="9">
        <f>'т.2000 выгрузка '!K132</f>
        <v>0</v>
      </c>
      <c r="L145" s="9">
        <f>'т.2000 выгрузка '!L132</f>
        <v>0</v>
      </c>
      <c r="M145" s="9">
        <f>'т.2000 выгрузка '!M132</f>
        <v>0</v>
      </c>
      <c r="N145" s="9">
        <f>'т.2000 выгрузка '!N132</f>
        <v>0</v>
      </c>
      <c r="O145" s="9">
        <f>'т.2000 выгрузка '!O132</f>
        <v>0</v>
      </c>
      <c r="P145" s="9">
        <f>'т.2000 выгрузка '!P132</f>
        <v>0</v>
      </c>
      <c r="Q145" s="9">
        <f>'т.2000 выгрузка '!Q132</f>
        <v>0</v>
      </c>
      <c r="R145" s="9">
        <f>'т.2000 выгрузка '!R132</f>
        <v>0</v>
      </c>
      <c r="S145" s="9">
        <f>'т.2000 выгрузка '!S132</f>
        <v>0</v>
      </c>
      <c r="T145" s="9">
        <f>'т.2000 выгрузка '!T132</f>
        <v>0</v>
      </c>
      <c r="U145" s="9">
        <f>'т.2000 выгрузка '!U132</f>
        <v>0</v>
      </c>
      <c r="V145" s="15">
        <f t="shared" si="81"/>
        <v>0</v>
      </c>
      <c r="W145" s="15">
        <f t="shared" si="81"/>
        <v>0</v>
      </c>
      <c r="X145" s="15">
        <f t="shared" si="81"/>
        <v>0</v>
      </c>
      <c r="Y145" s="15">
        <f t="shared" si="81"/>
        <v>0</v>
      </c>
      <c r="Z145" s="15">
        <f t="shared" si="81"/>
        <v>0</v>
      </c>
      <c r="AA145" s="15">
        <f t="shared" si="81"/>
        <v>0</v>
      </c>
      <c r="AB145" s="15">
        <f t="shared" si="81"/>
        <v>0</v>
      </c>
      <c r="AC145" s="15">
        <f t="shared" si="81"/>
        <v>0</v>
      </c>
      <c r="AD145" s="15">
        <f t="shared" si="81"/>
        <v>0</v>
      </c>
      <c r="AE145" s="6">
        <f t="shared" si="63"/>
        <v>0</v>
      </c>
      <c r="AF145" s="6">
        <f t="shared" si="63"/>
        <v>0</v>
      </c>
      <c r="AG145" s="99" t="str">
        <f t="shared" si="73"/>
        <v>0</v>
      </c>
      <c r="AH145" s="6">
        <f t="shared" si="77"/>
        <v>0</v>
      </c>
      <c r="AI145" s="6">
        <f t="shared" si="78"/>
        <v>0</v>
      </c>
      <c r="AJ145" s="6">
        <f t="shared" si="79"/>
        <v>0</v>
      </c>
      <c r="AK145" s="121" t="str">
        <f t="shared" si="74"/>
        <v>-</v>
      </c>
      <c r="AL145" s="121" t="str">
        <f t="shared" si="75"/>
        <v>-</v>
      </c>
      <c r="AM145" s="121" t="str">
        <f t="shared" si="76"/>
        <v>-</v>
      </c>
    </row>
    <row r="146" spans="1:39" ht="15">
      <c r="A146" s="8" t="s">
        <v>386</v>
      </c>
      <c r="B146" s="8" t="s">
        <v>387</v>
      </c>
      <c r="C146" s="8" t="s">
        <v>388</v>
      </c>
      <c r="D146" s="9">
        <f>'т.2000 выгрузка '!D133</f>
        <v>0</v>
      </c>
      <c r="E146" s="9">
        <f>'т.2000 выгрузка '!E133</f>
        <v>0</v>
      </c>
      <c r="F146" s="9">
        <f>'т.2000 выгрузка '!F133</f>
        <v>0</v>
      </c>
      <c r="G146" s="9">
        <f>'т.2000 выгрузка '!G133</f>
        <v>0</v>
      </c>
      <c r="H146" s="9">
        <f>'т.2000 выгрузка '!H133</f>
        <v>0</v>
      </c>
      <c r="I146" s="9">
        <f>'т.2000 выгрузка '!I133</f>
        <v>0</v>
      </c>
      <c r="J146" s="9">
        <f>'т.2000 выгрузка '!J133</f>
        <v>0</v>
      </c>
      <c r="K146" s="9">
        <f>'т.2000 выгрузка '!K133</f>
        <v>0</v>
      </c>
      <c r="L146" s="9">
        <f>'т.2000 выгрузка '!L133</f>
        <v>0</v>
      </c>
      <c r="M146" s="9">
        <f>'т.2000 выгрузка '!M133</f>
        <v>0</v>
      </c>
      <c r="N146" s="9">
        <f>'т.2000 выгрузка '!N133</f>
        <v>0</v>
      </c>
      <c r="O146" s="9">
        <f>'т.2000 выгрузка '!O133</f>
        <v>0</v>
      </c>
      <c r="P146" s="9">
        <f>'т.2000 выгрузка '!P133</f>
        <v>0</v>
      </c>
      <c r="Q146" s="9">
        <f>'т.2000 выгрузка '!Q133</f>
        <v>0</v>
      </c>
      <c r="R146" s="9">
        <f>'т.2000 выгрузка '!R133</f>
        <v>0</v>
      </c>
      <c r="S146" s="9">
        <f>'т.2000 выгрузка '!S133</f>
        <v>0</v>
      </c>
      <c r="T146" s="9">
        <f>'т.2000 выгрузка '!T133</f>
        <v>0</v>
      </c>
      <c r="U146" s="9">
        <f>'т.2000 выгрузка '!U133</f>
        <v>0</v>
      </c>
      <c r="V146" s="15">
        <f t="shared" si="81"/>
        <v>0</v>
      </c>
      <c r="W146" s="15">
        <f t="shared" si="81"/>
        <v>0</v>
      </c>
      <c r="X146" s="15">
        <f t="shared" si="81"/>
        <v>0</v>
      </c>
      <c r="Y146" s="15">
        <f t="shared" si="81"/>
        <v>0</v>
      </c>
      <c r="Z146" s="15">
        <f t="shared" si="81"/>
        <v>0</v>
      </c>
      <c r="AA146" s="15">
        <f t="shared" si="81"/>
        <v>0</v>
      </c>
      <c r="AB146" s="15">
        <f t="shared" si="81"/>
        <v>0</v>
      </c>
      <c r="AC146" s="15">
        <f t="shared" si="81"/>
        <v>0</v>
      </c>
      <c r="AD146" s="15">
        <f t="shared" si="81"/>
        <v>0</v>
      </c>
      <c r="AE146" s="6">
        <f t="shared" si="63"/>
        <v>0</v>
      </c>
      <c r="AF146" s="6">
        <f t="shared" si="63"/>
        <v>0</v>
      </c>
      <c r="AG146" s="99" t="str">
        <f t="shared" si="73"/>
        <v>0</v>
      </c>
      <c r="AH146" s="6">
        <f t="shared" si="77"/>
        <v>0</v>
      </c>
      <c r="AI146" s="6">
        <f t="shared" si="78"/>
        <v>0</v>
      </c>
      <c r="AJ146" s="6">
        <f t="shared" si="79"/>
        <v>0</v>
      </c>
      <c r="AK146" s="121" t="str">
        <f t="shared" si="74"/>
        <v>-</v>
      </c>
      <c r="AL146" s="121" t="str">
        <f t="shared" si="75"/>
        <v>-</v>
      </c>
      <c r="AM146" s="121" t="str">
        <f t="shared" si="76"/>
        <v>-</v>
      </c>
    </row>
    <row r="147" spans="1:39" ht="26.25">
      <c r="A147" s="8" t="s">
        <v>389</v>
      </c>
      <c r="B147" s="8" t="s">
        <v>390</v>
      </c>
      <c r="C147" s="8" t="s">
        <v>391</v>
      </c>
      <c r="D147" s="9">
        <f>'т.2000 выгрузка '!D134</f>
        <v>0</v>
      </c>
      <c r="E147" s="9">
        <f>'т.2000 выгрузка '!E134</f>
        <v>0</v>
      </c>
      <c r="F147" s="9">
        <f>'т.2000 выгрузка '!F134</f>
        <v>0</v>
      </c>
      <c r="G147" s="9">
        <f>'т.2000 выгрузка '!G134</f>
        <v>0</v>
      </c>
      <c r="H147" s="9">
        <f>'т.2000 выгрузка '!H134</f>
        <v>0</v>
      </c>
      <c r="I147" s="9">
        <f>'т.2000 выгрузка '!I134</f>
        <v>0</v>
      </c>
      <c r="J147" s="9">
        <f>'т.2000 выгрузка '!J134</f>
        <v>0</v>
      </c>
      <c r="K147" s="9">
        <f>'т.2000 выгрузка '!K134</f>
        <v>0</v>
      </c>
      <c r="L147" s="9">
        <f>'т.2000 выгрузка '!L134</f>
        <v>0</v>
      </c>
      <c r="M147" s="9">
        <f>'т.2000 выгрузка '!M134</f>
        <v>0</v>
      </c>
      <c r="N147" s="9">
        <f>'т.2000 выгрузка '!N134</f>
        <v>0</v>
      </c>
      <c r="O147" s="9">
        <f>'т.2000 выгрузка '!O134</f>
        <v>0</v>
      </c>
      <c r="P147" s="9">
        <f>'т.2000 выгрузка '!P134</f>
        <v>0</v>
      </c>
      <c r="Q147" s="9">
        <f>'т.2000 выгрузка '!Q134</f>
        <v>0</v>
      </c>
      <c r="R147" s="9">
        <f>'т.2000 выгрузка '!R134</f>
        <v>0</v>
      </c>
      <c r="S147" s="9">
        <f>'т.2000 выгрузка '!S134</f>
        <v>0</v>
      </c>
      <c r="T147" s="9">
        <f>'т.2000 выгрузка '!T134</f>
        <v>0</v>
      </c>
      <c r="U147" s="9">
        <f>'т.2000 выгрузка '!U134</f>
        <v>0</v>
      </c>
      <c r="V147" s="15">
        <f t="shared" si="81"/>
        <v>0</v>
      </c>
      <c r="W147" s="15">
        <f t="shared" si="81"/>
        <v>0</v>
      </c>
      <c r="X147" s="15">
        <f t="shared" si="81"/>
        <v>0</v>
      </c>
      <c r="Y147" s="15">
        <f t="shared" si="81"/>
        <v>0</v>
      </c>
      <c r="Z147" s="15">
        <f t="shared" si="81"/>
        <v>0</v>
      </c>
      <c r="AA147" s="15">
        <f t="shared" si="81"/>
        <v>0</v>
      </c>
      <c r="AB147" s="15">
        <f t="shared" si="81"/>
        <v>0</v>
      </c>
      <c r="AC147" s="15">
        <f t="shared" si="81"/>
        <v>0</v>
      </c>
      <c r="AD147" s="15">
        <f t="shared" si="81"/>
        <v>0</v>
      </c>
      <c r="AE147" s="6">
        <f t="shared" si="63"/>
        <v>0</v>
      </c>
      <c r="AF147" s="6">
        <f t="shared" si="63"/>
        <v>0</v>
      </c>
      <c r="AG147" s="99" t="str">
        <f t="shared" si="73"/>
        <v>0</v>
      </c>
      <c r="AH147" s="6">
        <f t="shared" si="77"/>
        <v>0</v>
      </c>
      <c r="AI147" s="6">
        <f t="shared" si="78"/>
        <v>0</v>
      </c>
      <c r="AJ147" s="6">
        <f t="shared" si="79"/>
        <v>0</v>
      </c>
      <c r="AK147" s="121" t="str">
        <f t="shared" si="74"/>
        <v>-</v>
      </c>
      <c r="AL147" s="121" t="str">
        <f t="shared" si="75"/>
        <v>-</v>
      </c>
      <c r="AM147" s="121" t="str">
        <f t="shared" si="76"/>
        <v>-</v>
      </c>
    </row>
    <row r="148" spans="1:39" ht="26.25">
      <c r="A148" s="8" t="s">
        <v>392</v>
      </c>
      <c r="B148" s="8" t="s">
        <v>393</v>
      </c>
      <c r="C148" s="8" t="s">
        <v>394</v>
      </c>
      <c r="D148" s="9">
        <f>'т.2000 выгрузка '!D135</f>
        <v>0</v>
      </c>
      <c r="E148" s="9">
        <f>'т.2000 выгрузка '!E135</f>
        <v>0</v>
      </c>
      <c r="F148" s="9">
        <f>'т.2000 выгрузка '!F135</f>
        <v>0</v>
      </c>
      <c r="G148" s="9">
        <f>'т.2000 выгрузка '!G135</f>
        <v>0</v>
      </c>
      <c r="H148" s="9">
        <f>'т.2000 выгрузка '!H135</f>
        <v>0</v>
      </c>
      <c r="I148" s="9">
        <f>'т.2000 выгрузка '!I135</f>
        <v>0</v>
      </c>
      <c r="J148" s="9">
        <f>'т.2000 выгрузка '!J135</f>
        <v>0</v>
      </c>
      <c r="K148" s="9">
        <f>'т.2000 выгрузка '!K135</f>
        <v>0</v>
      </c>
      <c r="L148" s="9">
        <f>'т.2000 выгрузка '!L135</f>
        <v>0</v>
      </c>
      <c r="M148" s="9">
        <f>'т.2000 выгрузка '!M135</f>
        <v>0</v>
      </c>
      <c r="N148" s="9">
        <f>'т.2000 выгрузка '!N135</f>
        <v>0</v>
      </c>
      <c r="O148" s="9">
        <f>'т.2000 выгрузка '!O135</f>
        <v>0</v>
      </c>
      <c r="P148" s="9">
        <f>'т.2000 выгрузка '!P135</f>
        <v>0</v>
      </c>
      <c r="Q148" s="9">
        <f>'т.2000 выгрузка '!Q135</f>
        <v>0</v>
      </c>
      <c r="R148" s="9">
        <f>'т.2000 выгрузка '!R135</f>
        <v>0</v>
      </c>
      <c r="S148" s="9">
        <f>'т.2000 выгрузка '!S135</f>
        <v>0</v>
      </c>
      <c r="T148" s="9">
        <f>'т.2000 выгрузка '!T135</f>
        <v>0</v>
      </c>
      <c r="U148" s="9">
        <f>'т.2000 выгрузка '!U135</f>
        <v>0</v>
      </c>
      <c r="V148" s="15">
        <f t="shared" si="81"/>
        <v>0</v>
      </c>
      <c r="W148" s="15">
        <f t="shared" si="81"/>
        <v>0</v>
      </c>
      <c r="X148" s="15">
        <f t="shared" si="81"/>
        <v>0</v>
      </c>
      <c r="Y148" s="15">
        <f t="shared" si="81"/>
        <v>0</v>
      </c>
      <c r="Z148" s="15">
        <f t="shared" si="81"/>
        <v>0</v>
      </c>
      <c r="AA148" s="15">
        <f t="shared" si="81"/>
        <v>0</v>
      </c>
      <c r="AB148" s="15">
        <f t="shared" si="81"/>
        <v>0</v>
      </c>
      <c r="AC148" s="15">
        <f t="shared" si="81"/>
        <v>0</v>
      </c>
      <c r="AD148" s="15">
        <f t="shared" si="81"/>
        <v>0</v>
      </c>
      <c r="AE148" s="6">
        <f t="shared" si="63"/>
        <v>0</v>
      </c>
      <c r="AF148" s="6">
        <f t="shared" si="63"/>
        <v>0</v>
      </c>
      <c r="AG148" s="99" t="str">
        <f t="shared" si="73"/>
        <v>0</v>
      </c>
      <c r="AH148" s="6">
        <f t="shared" si="77"/>
        <v>0</v>
      </c>
      <c r="AI148" s="6">
        <f t="shared" si="78"/>
        <v>0</v>
      </c>
      <c r="AJ148" s="6">
        <f t="shared" si="79"/>
        <v>0</v>
      </c>
      <c r="AK148" s="121" t="str">
        <f t="shared" si="74"/>
        <v>-</v>
      </c>
      <c r="AL148" s="121" t="str">
        <f t="shared" si="75"/>
        <v>-</v>
      </c>
      <c r="AM148" s="121" t="str">
        <f t="shared" si="76"/>
        <v>-</v>
      </c>
    </row>
    <row r="149" spans="1:39" ht="26.25">
      <c r="A149" s="8" t="s">
        <v>395</v>
      </c>
      <c r="B149" s="8" t="s">
        <v>396</v>
      </c>
      <c r="C149" s="8" t="s">
        <v>397</v>
      </c>
      <c r="D149" s="9">
        <f>'т.2000 выгрузка '!D136</f>
        <v>0</v>
      </c>
      <c r="E149" s="9">
        <f>'т.2000 выгрузка '!E136</f>
        <v>0</v>
      </c>
      <c r="F149" s="9">
        <f>'т.2000 выгрузка '!F136</f>
        <v>0</v>
      </c>
      <c r="G149" s="9">
        <f>'т.2000 выгрузка '!G136</f>
        <v>0</v>
      </c>
      <c r="H149" s="9">
        <f>'т.2000 выгрузка '!H136</f>
        <v>0</v>
      </c>
      <c r="I149" s="9">
        <f>'т.2000 выгрузка '!I136</f>
        <v>0</v>
      </c>
      <c r="J149" s="9">
        <f>'т.2000 выгрузка '!J136</f>
        <v>0</v>
      </c>
      <c r="K149" s="9">
        <f>'т.2000 выгрузка '!K136</f>
        <v>0</v>
      </c>
      <c r="L149" s="9">
        <f>'т.2000 выгрузка '!L136</f>
        <v>0</v>
      </c>
      <c r="M149" s="9">
        <f>'т.2000 выгрузка '!M136</f>
        <v>0</v>
      </c>
      <c r="N149" s="9">
        <f>'т.2000 выгрузка '!N136</f>
        <v>0</v>
      </c>
      <c r="O149" s="9">
        <f>'т.2000 выгрузка '!O136</f>
        <v>0</v>
      </c>
      <c r="P149" s="9">
        <f>'т.2000 выгрузка '!P136</f>
        <v>0</v>
      </c>
      <c r="Q149" s="9">
        <f>'т.2000 выгрузка '!Q136</f>
        <v>0</v>
      </c>
      <c r="R149" s="9">
        <f>'т.2000 выгрузка '!R136</f>
        <v>0</v>
      </c>
      <c r="S149" s="9">
        <f>'т.2000 выгрузка '!S136</f>
        <v>0</v>
      </c>
      <c r="T149" s="9">
        <f>'т.2000 выгрузка '!T136</f>
        <v>0</v>
      </c>
      <c r="U149" s="9">
        <f>'т.2000 выгрузка '!U136</f>
        <v>0</v>
      </c>
      <c r="V149" s="15">
        <f t="shared" si="81"/>
        <v>0</v>
      </c>
      <c r="W149" s="15">
        <f t="shared" si="81"/>
        <v>0</v>
      </c>
      <c r="X149" s="15">
        <f t="shared" si="81"/>
        <v>0</v>
      </c>
      <c r="Y149" s="15">
        <f t="shared" si="81"/>
        <v>0</v>
      </c>
      <c r="Z149" s="15">
        <f t="shared" si="81"/>
        <v>0</v>
      </c>
      <c r="AA149" s="15">
        <f t="shared" si="81"/>
        <v>0</v>
      </c>
      <c r="AB149" s="15">
        <f t="shared" si="81"/>
        <v>0</v>
      </c>
      <c r="AC149" s="15">
        <f t="shared" si="81"/>
        <v>0</v>
      </c>
      <c r="AD149" s="15">
        <f t="shared" si="81"/>
        <v>0</v>
      </c>
      <c r="AE149" s="6">
        <f t="shared" si="63"/>
        <v>0</v>
      </c>
      <c r="AF149" s="6">
        <f t="shared" si="63"/>
        <v>0</v>
      </c>
      <c r="AG149" s="99" t="str">
        <f t="shared" si="73"/>
        <v>0</v>
      </c>
      <c r="AH149" s="6">
        <f t="shared" si="77"/>
        <v>0</v>
      </c>
      <c r="AI149" s="6">
        <f t="shared" si="78"/>
        <v>0</v>
      </c>
      <c r="AJ149" s="6">
        <f t="shared" si="79"/>
        <v>0</v>
      </c>
      <c r="AK149" s="121" t="str">
        <f t="shared" si="74"/>
        <v>-</v>
      </c>
      <c r="AL149" s="121" t="str">
        <f t="shared" si="75"/>
        <v>-</v>
      </c>
      <c r="AM149" s="121" t="str">
        <f t="shared" si="76"/>
        <v>-</v>
      </c>
    </row>
    <row r="150" spans="1:39" ht="15">
      <c r="A150" s="19" t="s">
        <v>795</v>
      </c>
      <c r="B150" s="20"/>
      <c r="C150" s="20"/>
      <c r="D150" s="21">
        <f>D142-D143-D145-D146-D147-D148</f>
        <v>0</v>
      </c>
      <c r="E150" s="21">
        <f t="shared" ref="E150:U150" si="82">E142-E143-E145-E146-E147-E148</f>
        <v>0</v>
      </c>
      <c r="F150" s="21">
        <f t="shared" si="82"/>
        <v>0</v>
      </c>
      <c r="G150" s="21">
        <f t="shared" si="82"/>
        <v>0</v>
      </c>
      <c r="H150" s="21">
        <f t="shared" si="82"/>
        <v>0</v>
      </c>
      <c r="I150" s="21">
        <f t="shared" si="82"/>
        <v>0</v>
      </c>
      <c r="J150" s="21">
        <f t="shared" si="82"/>
        <v>0</v>
      </c>
      <c r="K150" s="21">
        <f t="shared" si="82"/>
        <v>0</v>
      </c>
      <c r="L150" s="21">
        <f t="shared" si="82"/>
        <v>0</v>
      </c>
      <c r="M150" s="21">
        <f t="shared" si="82"/>
        <v>0</v>
      </c>
      <c r="N150" s="21">
        <f t="shared" si="82"/>
        <v>0</v>
      </c>
      <c r="O150" s="21">
        <f t="shared" si="82"/>
        <v>0</v>
      </c>
      <c r="P150" s="21">
        <f t="shared" si="82"/>
        <v>0</v>
      </c>
      <c r="Q150" s="21">
        <f t="shared" si="82"/>
        <v>0</v>
      </c>
      <c r="R150" s="21">
        <f t="shared" si="82"/>
        <v>0</v>
      </c>
      <c r="S150" s="21">
        <f t="shared" si="82"/>
        <v>0</v>
      </c>
      <c r="T150" s="21">
        <f t="shared" si="82"/>
        <v>0</v>
      </c>
      <c r="U150" s="21">
        <f t="shared" si="82"/>
        <v>0</v>
      </c>
      <c r="V150" s="21">
        <f t="shared" si="81"/>
        <v>0</v>
      </c>
      <c r="W150" s="21">
        <f t="shared" si="81"/>
        <v>0</v>
      </c>
      <c r="X150" s="21">
        <f t="shared" si="81"/>
        <v>0</v>
      </c>
      <c r="Y150" s="21">
        <f t="shared" si="81"/>
        <v>0</v>
      </c>
      <c r="Z150" s="21">
        <f t="shared" si="81"/>
        <v>0</v>
      </c>
      <c r="AA150" s="21">
        <f t="shared" si="81"/>
        <v>0</v>
      </c>
      <c r="AB150" s="21">
        <f t="shared" si="81"/>
        <v>0</v>
      </c>
      <c r="AC150" s="21">
        <f t="shared" si="81"/>
        <v>0</v>
      </c>
      <c r="AD150" s="21">
        <f t="shared" si="81"/>
        <v>0</v>
      </c>
      <c r="AE150" s="30">
        <f t="shared" si="63"/>
        <v>0</v>
      </c>
      <c r="AF150" s="30">
        <f t="shared" si="63"/>
        <v>0</v>
      </c>
      <c r="AG150" s="99" t="str">
        <f t="shared" si="73"/>
        <v>0</v>
      </c>
      <c r="AH150" s="30">
        <f t="shared" si="77"/>
        <v>0</v>
      </c>
      <c r="AI150" s="30">
        <f t="shared" si="78"/>
        <v>0</v>
      </c>
      <c r="AJ150" s="30">
        <f t="shared" si="79"/>
        <v>0</v>
      </c>
      <c r="AK150" s="121" t="str">
        <f t="shared" si="74"/>
        <v>-</v>
      </c>
      <c r="AL150" s="121" t="str">
        <f t="shared" si="75"/>
        <v>-</v>
      </c>
      <c r="AM150" s="121" t="str">
        <f t="shared" si="76"/>
        <v>-</v>
      </c>
    </row>
    <row r="151" spans="1:39" ht="26.25">
      <c r="A151" s="8" t="s">
        <v>398</v>
      </c>
      <c r="B151" s="8" t="s">
        <v>399</v>
      </c>
      <c r="C151" s="8" t="s">
        <v>400</v>
      </c>
      <c r="D151" s="9">
        <f>'т.2000 выгрузка '!D137</f>
        <v>0</v>
      </c>
      <c r="E151" s="9">
        <f>'т.2000 выгрузка '!E137</f>
        <v>0</v>
      </c>
      <c r="F151" s="9">
        <f>'т.2000 выгрузка '!F137</f>
        <v>0</v>
      </c>
      <c r="G151" s="9">
        <f>'т.2000 выгрузка '!G137</f>
        <v>0</v>
      </c>
      <c r="H151" s="9">
        <f>'т.2000 выгрузка '!H137</f>
        <v>0</v>
      </c>
      <c r="I151" s="9">
        <f>'т.2000 выгрузка '!I137</f>
        <v>0</v>
      </c>
      <c r="J151" s="9">
        <f>'т.2000 выгрузка '!J137</f>
        <v>0</v>
      </c>
      <c r="K151" s="9">
        <f>'т.2000 выгрузка '!K137</f>
        <v>0</v>
      </c>
      <c r="L151" s="9">
        <f>'т.2000 выгрузка '!L137</f>
        <v>0</v>
      </c>
      <c r="M151" s="9">
        <f>'т.2000 выгрузка '!M137</f>
        <v>0</v>
      </c>
      <c r="N151" s="9">
        <f>'т.2000 выгрузка '!N137</f>
        <v>0</v>
      </c>
      <c r="O151" s="9">
        <f>'т.2000 выгрузка '!O137</f>
        <v>0</v>
      </c>
      <c r="P151" s="9">
        <f>'т.2000 выгрузка '!P137</f>
        <v>0</v>
      </c>
      <c r="Q151" s="9">
        <f>'т.2000 выгрузка '!Q137</f>
        <v>0</v>
      </c>
      <c r="R151" s="9">
        <f>'т.2000 выгрузка '!R137</f>
        <v>0</v>
      </c>
      <c r="S151" s="9">
        <f>'т.2000 выгрузка '!S137</f>
        <v>0</v>
      </c>
      <c r="T151" s="9">
        <f>'т.2000 выгрузка '!T137</f>
        <v>0</v>
      </c>
      <c r="U151" s="9">
        <f>'т.2000 выгрузка '!U137</f>
        <v>0</v>
      </c>
      <c r="V151" s="15">
        <f t="shared" si="81"/>
        <v>0</v>
      </c>
      <c r="W151" s="15">
        <f t="shared" si="81"/>
        <v>0</v>
      </c>
      <c r="X151" s="15">
        <f t="shared" si="81"/>
        <v>0</v>
      </c>
      <c r="Y151" s="15">
        <f t="shared" si="81"/>
        <v>0</v>
      </c>
      <c r="Z151" s="15">
        <f t="shared" si="81"/>
        <v>0</v>
      </c>
      <c r="AA151" s="15">
        <f t="shared" si="81"/>
        <v>0</v>
      </c>
      <c r="AB151" s="15">
        <f t="shared" si="81"/>
        <v>0</v>
      </c>
      <c r="AC151" s="15">
        <f t="shared" si="81"/>
        <v>0</v>
      </c>
      <c r="AD151" s="15">
        <f t="shared" si="81"/>
        <v>0</v>
      </c>
      <c r="AE151" s="6">
        <f t="shared" si="63"/>
        <v>0</v>
      </c>
      <c r="AF151" s="6">
        <f t="shared" si="63"/>
        <v>0</v>
      </c>
      <c r="AG151" s="99" t="str">
        <f t="shared" si="73"/>
        <v>0</v>
      </c>
      <c r="AH151" s="6">
        <f t="shared" si="77"/>
        <v>0</v>
      </c>
      <c r="AI151" s="6">
        <f t="shared" si="78"/>
        <v>0</v>
      </c>
      <c r="AJ151" s="6">
        <f t="shared" si="79"/>
        <v>0</v>
      </c>
      <c r="AK151" s="121" t="str">
        <f t="shared" si="74"/>
        <v>-</v>
      </c>
      <c r="AL151" s="121" t="str">
        <f t="shared" si="75"/>
        <v>-</v>
      </c>
      <c r="AM151" s="121" t="str">
        <f t="shared" si="76"/>
        <v>-</v>
      </c>
    </row>
    <row r="152" spans="1:39" ht="15">
      <c r="A152" s="8" t="s">
        <v>401</v>
      </c>
      <c r="B152" s="8" t="s">
        <v>402</v>
      </c>
      <c r="C152" s="8" t="s">
        <v>403</v>
      </c>
      <c r="D152" s="9">
        <f>'т.2000 выгрузка '!D138</f>
        <v>0</v>
      </c>
      <c r="E152" s="9">
        <f>'т.2000 выгрузка '!E138</f>
        <v>0</v>
      </c>
      <c r="F152" s="9">
        <f>'т.2000 выгрузка '!F138</f>
        <v>0</v>
      </c>
      <c r="G152" s="9">
        <f>'т.2000 выгрузка '!G138</f>
        <v>0</v>
      </c>
      <c r="H152" s="9">
        <f>'т.2000 выгрузка '!H138</f>
        <v>0</v>
      </c>
      <c r="I152" s="9">
        <f>'т.2000 выгрузка '!I138</f>
        <v>0</v>
      </c>
      <c r="J152" s="9">
        <f>'т.2000 выгрузка '!J138</f>
        <v>0</v>
      </c>
      <c r="K152" s="9">
        <f>'т.2000 выгрузка '!K138</f>
        <v>0</v>
      </c>
      <c r="L152" s="9">
        <f>'т.2000 выгрузка '!L138</f>
        <v>0</v>
      </c>
      <c r="M152" s="9">
        <f>'т.2000 выгрузка '!M138</f>
        <v>0</v>
      </c>
      <c r="N152" s="9">
        <f>'т.2000 выгрузка '!N138</f>
        <v>0</v>
      </c>
      <c r="O152" s="9">
        <f>'т.2000 выгрузка '!O138</f>
        <v>0</v>
      </c>
      <c r="P152" s="9">
        <f>'т.2000 выгрузка '!P138</f>
        <v>0</v>
      </c>
      <c r="Q152" s="9">
        <f>'т.2000 выгрузка '!Q138</f>
        <v>0</v>
      </c>
      <c r="R152" s="9">
        <f>'т.2000 выгрузка '!R138</f>
        <v>0</v>
      </c>
      <c r="S152" s="9">
        <f>'т.2000 выгрузка '!S138</f>
        <v>0</v>
      </c>
      <c r="T152" s="9">
        <f>'т.2000 выгрузка '!T138</f>
        <v>0</v>
      </c>
      <c r="U152" s="9">
        <f>'т.2000 выгрузка '!U138</f>
        <v>0</v>
      </c>
      <c r="V152" s="15">
        <f t="shared" si="81"/>
        <v>0</v>
      </c>
      <c r="W152" s="15">
        <f t="shared" si="81"/>
        <v>0</v>
      </c>
      <c r="X152" s="15">
        <f t="shared" si="81"/>
        <v>0</v>
      </c>
      <c r="Y152" s="15">
        <f t="shared" si="81"/>
        <v>0</v>
      </c>
      <c r="Z152" s="15">
        <f t="shared" si="81"/>
        <v>0</v>
      </c>
      <c r="AA152" s="15">
        <f t="shared" si="81"/>
        <v>0</v>
      </c>
      <c r="AB152" s="15">
        <f t="shared" si="81"/>
        <v>0</v>
      </c>
      <c r="AC152" s="15">
        <f t="shared" si="81"/>
        <v>0</v>
      </c>
      <c r="AD152" s="15">
        <f t="shared" si="81"/>
        <v>0</v>
      </c>
      <c r="AE152" s="6">
        <f t="shared" si="63"/>
        <v>0</v>
      </c>
      <c r="AF152" s="6">
        <f t="shared" si="63"/>
        <v>0</v>
      </c>
      <c r="AG152" s="99" t="str">
        <f t="shared" si="73"/>
        <v>0</v>
      </c>
      <c r="AH152" s="6">
        <f t="shared" si="77"/>
        <v>0</v>
      </c>
      <c r="AI152" s="6">
        <f t="shared" si="78"/>
        <v>0</v>
      </c>
      <c r="AJ152" s="6">
        <f t="shared" si="79"/>
        <v>0</v>
      </c>
      <c r="AK152" s="121" t="str">
        <f t="shared" si="74"/>
        <v>-</v>
      </c>
      <c r="AL152" s="121" t="str">
        <f t="shared" si="75"/>
        <v>-</v>
      </c>
      <c r="AM152" s="121" t="str">
        <f t="shared" si="76"/>
        <v>-</v>
      </c>
    </row>
    <row r="153" spans="1:39" ht="15">
      <c r="A153" s="8" t="s">
        <v>404</v>
      </c>
      <c r="B153" s="8" t="s">
        <v>405</v>
      </c>
      <c r="C153" s="8" t="s">
        <v>406</v>
      </c>
      <c r="D153" s="9">
        <f>'т.2000 выгрузка '!D139</f>
        <v>0</v>
      </c>
      <c r="E153" s="9">
        <f>'т.2000 выгрузка '!E139</f>
        <v>0</v>
      </c>
      <c r="F153" s="9">
        <f>'т.2000 выгрузка '!F139</f>
        <v>0</v>
      </c>
      <c r="G153" s="9">
        <f>'т.2000 выгрузка '!G139</f>
        <v>0</v>
      </c>
      <c r="H153" s="9">
        <f>'т.2000 выгрузка '!H139</f>
        <v>0</v>
      </c>
      <c r="I153" s="9">
        <f>'т.2000 выгрузка '!I139</f>
        <v>0</v>
      </c>
      <c r="J153" s="9">
        <f>'т.2000 выгрузка '!J139</f>
        <v>0</v>
      </c>
      <c r="K153" s="9">
        <f>'т.2000 выгрузка '!K139</f>
        <v>0</v>
      </c>
      <c r="L153" s="9">
        <f>'т.2000 выгрузка '!L139</f>
        <v>0</v>
      </c>
      <c r="M153" s="9">
        <f>'т.2000 выгрузка '!M139</f>
        <v>0</v>
      </c>
      <c r="N153" s="9">
        <f>'т.2000 выгрузка '!N139</f>
        <v>0</v>
      </c>
      <c r="O153" s="9">
        <f>'т.2000 выгрузка '!O139</f>
        <v>0</v>
      </c>
      <c r="P153" s="9">
        <f>'т.2000 выгрузка '!P139</f>
        <v>0</v>
      </c>
      <c r="Q153" s="9">
        <f>'т.2000 выгрузка '!Q139</f>
        <v>0</v>
      </c>
      <c r="R153" s="9">
        <f>'т.2000 выгрузка '!R139</f>
        <v>0</v>
      </c>
      <c r="S153" s="9">
        <f>'т.2000 выгрузка '!S139</f>
        <v>0</v>
      </c>
      <c r="T153" s="9">
        <f>'т.2000 выгрузка '!T139</f>
        <v>0</v>
      </c>
      <c r="U153" s="9">
        <f>'т.2000 выгрузка '!U139</f>
        <v>0</v>
      </c>
      <c r="V153" s="15">
        <f t="shared" si="81"/>
        <v>0</v>
      </c>
      <c r="W153" s="15">
        <f t="shared" si="81"/>
        <v>0</v>
      </c>
      <c r="X153" s="15">
        <f t="shared" si="81"/>
        <v>0</v>
      </c>
      <c r="Y153" s="15">
        <f t="shared" si="81"/>
        <v>0</v>
      </c>
      <c r="Z153" s="15">
        <f t="shared" si="81"/>
        <v>0</v>
      </c>
      <c r="AA153" s="15">
        <f t="shared" si="81"/>
        <v>0</v>
      </c>
      <c r="AB153" s="15">
        <f t="shared" si="81"/>
        <v>0</v>
      </c>
      <c r="AC153" s="15">
        <f t="shared" si="81"/>
        <v>0</v>
      </c>
      <c r="AD153" s="15">
        <f t="shared" si="81"/>
        <v>0</v>
      </c>
      <c r="AE153" s="6">
        <f t="shared" si="63"/>
        <v>0</v>
      </c>
      <c r="AF153" s="6">
        <f t="shared" si="63"/>
        <v>0</v>
      </c>
      <c r="AG153" s="99" t="str">
        <f t="shared" si="73"/>
        <v>0</v>
      </c>
      <c r="AH153" s="6">
        <f t="shared" si="77"/>
        <v>0</v>
      </c>
      <c r="AI153" s="6">
        <f t="shared" si="78"/>
        <v>0</v>
      </c>
      <c r="AJ153" s="6">
        <f t="shared" si="79"/>
        <v>0</v>
      </c>
      <c r="AK153" s="121" t="str">
        <f t="shared" si="74"/>
        <v>-</v>
      </c>
      <c r="AL153" s="121" t="str">
        <f t="shared" si="75"/>
        <v>-</v>
      </c>
      <c r="AM153" s="121" t="str">
        <f t="shared" si="76"/>
        <v>-</v>
      </c>
    </row>
    <row r="154" spans="1:39" ht="26.25">
      <c r="A154" s="8" t="s">
        <v>407</v>
      </c>
      <c r="B154" s="8" t="s">
        <v>408</v>
      </c>
      <c r="C154" s="8" t="s">
        <v>409</v>
      </c>
      <c r="D154" s="9">
        <f>'т.2000 выгрузка '!D140</f>
        <v>0</v>
      </c>
      <c r="E154" s="9">
        <f>'т.2000 выгрузка '!E140</f>
        <v>0</v>
      </c>
      <c r="F154" s="9">
        <f>'т.2000 выгрузка '!F140</f>
        <v>0</v>
      </c>
      <c r="G154" s="9">
        <f>'т.2000 выгрузка '!G140</f>
        <v>0</v>
      </c>
      <c r="H154" s="9">
        <f>'т.2000 выгрузка '!H140</f>
        <v>0</v>
      </c>
      <c r="I154" s="9">
        <f>'т.2000 выгрузка '!I140</f>
        <v>0</v>
      </c>
      <c r="J154" s="9">
        <f>'т.2000 выгрузка '!J140</f>
        <v>0</v>
      </c>
      <c r="K154" s="9">
        <f>'т.2000 выгрузка '!K140</f>
        <v>0</v>
      </c>
      <c r="L154" s="9">
        <f>'т.2000 выгрузка '!L140</f>
        <v>0</v>
      </c>
      <c r="M154" s="9">
        <f>'т.2000 выгрузка '!M140</f>
        <v>0</v>
      </c>
      <c r="N154" s="9">
        <f>'т.2000 выгрузка '!N140</f>
        <v>0</v>
      </c>
      <c r="O154" s="9">
        <f>'т.2000 выгрузка '!O140</f>
        <v>0</v>
      </c>
      <c r="P154" s="9">
        <f>'т.2000 выгрузка '!P140</f>
        <v>0</v>
      </c>
      <c r="Q154" s="9">
        <f>'т.2000 выгрузка '!Q140</f>
        <v>0</v>
      </c>
      <c r="R154" s="9">
        <f>'т.2000 выгрузка '!R140</f>
        <v>0</v>
      </c>
      <c r="S154" s="9">
        <f>'т.2000 выгрузка '!S140</f>
        <v>0</v>
      </c>
      <c r="T154" s="9">
        <f>'т.2000 выгрузка '!T140</f>
        <v>0</v>
      </c>
      <c r="U154" s="9">
        <f>'т.2000 выгрузка '!U140</f>
        <v>0</v>
      </c>
      <c r="V154" s="15">
        <f t="shared" si="81"/>
        <v>0</v>
      </c>
      <c r="W154" s="15">
        <f t="shared" si="81"/>
        <v>0</v>
      </c>
      <c r="X154" s="15">
        <f t="shared" si="81"/>
        <v>0</v>
      </c>
      <c r="Y154" s="15">
        <f t="shared" si="81"/>
        <v>0</v>
      </c>
      <c r="Z154" s="15">
        <f t="shared" si="81"/>
        <v>0</v>
      </c>
      <c r="AA154" s="15">
        <f t="shared" si="81"/>
        <v>0</v>
      </c>
      <c r="AB154" s="15">
        <f t="shared" si="81"/>
        <v>0</v>
      </c>
      <c r="AC154" s="15">
        <f t="shared" si="81"/>
        <v>0</v>
      </c>
      <c r="AD154" s="15">
        <f t="shared" si="81"/>
        <v>0</v>
      </c>
      <c r="AE154" s="6">
        <f t="shared" si="63"/>
        <v>0</v>
      </c>
      <c r="AF154" s="6">
        <f t="shared" si="63"/>
        <v>0</v>
      </c>
      <c r="AG154" s="99" t="str">
        <f t="shared" si="73"/>
        <v>0</v>
      </c>
      <c r="AH154" s="6">
        <f t="shared" si="77"/>
        <v>0</v>
      </c>
      <c r="AI154" s="6">
        <f t="shared" si="78"/>
        <v>0</v>
      </c>
      <c r="AJ154" s="6">
        <f t="shared" si="79"/>
        <v>0</v>
      </c>
      <c r="AK154" s="121" t="str">
        <f t="shared" si="74"/>
        <v>-</v>
      </c>
      <c r="AL154" s="121" t="str">
        <f t="shared" si="75"/>
        <v>-</v>
      </c>
      <c r="AM154" s="121" t="str">
        <f t="shared" si="76"/>
        <v>-</v>
      </c>
    </row>
    <row r="155" spans="1:39" ht="26.25">
      <c r="A155" s="8" t="s">
        <v>410</v>
      </c>
      <c r="B155" s="8" t="s">
        <v>411</v>
      </c>
      <c r="C155" s="8" t="s">
        <v>412</v>
      </c>
      <c r="D155" s="9">
        <f>'т.2000 выгрузка '!D141</f>
        <v>0</v>
      </c>
      <c r="E155" s="9">
        <f>'т.2000 выгрузка '!E141</f>
        <v>0</v>
      </c>
      <c r="F155" s="9">
        <f>'т.2000 выгрузка '!F141</f>
        <v>0</v>
      </c>
      <c r="G155" s="9">
        <f>'т.2000 выгрузка '!G141</f>
        <v>0</v>
      </c>
      <c r="H155" s="9">
        <f>'т.2000 выгрузка '!H141</f>
        <v>0</v>
      </c>
      <c r="I155" s="9">
        <f>'т.2000 выгрузка '!I141</f>
        <v>0</v>
      </c>
      <c r="J155" s="9">
        <f>'т.2000 выгрузка '!J141</f>
        <v>0</v>
      </c>
      <c r="K155" s="9">
        <f>'т.2000 выгрузка '!K141</f>
        <v>0</v>
      </c>
      <c r="L155" s="9">
        <f>'т.2000 выгрузка '!L141</f>
        <v>0</v>
      </c>
      <c r="M155" s="9">
        <f>'т.2000 выгрузка '!M141</f>
        <v>0</v>
      </c>
      <c r="N155" s="9">
        <f>'т.2000 выгрузка '!N141</f>
        <v>0</v>
      </c>
      <c r="O155" s="9">
        <f>'т.2000 выгрузка '!O141</f>
        <v>0</v>
      </c>
      <c r="P155" s="9">
        <f>'т.2000 выгрузка '!P141</f>
        <v>0</v>
      </c>
      <c r="Q155" s="9">
        <f>'т.2000 выгрузка '!Q141</f>
        <v>0</v>
      </c>
      <c r="R155" s="9">
        <f>'т.2000 выгрузка '!R141</f>
        <v>0</v>
      </c>
      <c r="S155" s="9">
        <f>'т.2000 выгрузка '!S141</f>
        <v>0</v>
      </c>
      <c r="T155" s="9">
        <f>'т.2000 выгрузка '!T141</f>
        <v>0</v>
      </c>
      <c r="U155" s="9">
        <f>'т.2000 выгрузка '!U141</f>
        <v>0</v>
      </c>
      <c r="V155" s="15">
        <f t="shared" si="81"/>
        <v>0</v>
      </c>
      <c r="W155" s="15">
        <f t="shared" si="81"/>
        <v>0</v>
      </c>
      <c r="X155" s="15">
        <f t="shared" si="81"/>
        <v>0</v>
      </c>
      <c r="Y155" s="15">
        <f t="shared" si="81"/>
        <v>0</v>
      </c>
      <c r="Z155" s="15">
        <f t="shared" si="81"/>
        <v>0</v>
      </c>
      <c r="AA155" s="15">
        <f t="shared" si="81"/>
        <v>0</v>
      </c>
      <c r="AB155" s="15">
        <f t="shared" si="81"/>
        <v>0</v>
      </c>
      <c r="AC155" s="15">
        <f t="shared" si="81"/>
        <v>0</v>
      </c>
      <c r="AD155" s="15">
        <f t="shared" si="81"/>
        <v>0</v>
      </c>
      <c r="AE155" s="6">
        <f t="shared" si="63"/>
        <v>0</v>
      </c>
      <c r="AF155" s="6">
        <f t="shared" si="63"/>
        <v>0</v>
      </c>
      <c r="AG155" s="99" t="str">
        <f t="shared" si="73"/>
        <v>0</v>
      </c>
      <c r="AH155" s="6">
        <f t="shared" si="77"/>
        <v>0</v>
      </c>
      <c r="AI155" s="6">
        <f t="shared" si="78"/>
        <v>0</v>
      </c>
      <c r="AJ155" s="6">
        <f t="shared" si="79"/>
        <v>0</v>
      </c>
      <c r="AK155" s="121" t="str">
        <f t="shared" si="74"/>
        <v>-</v>
      </c>
      <c r="AL155" s="121" t="str">
        <f t="shared" si="75"/>
        <v>-</v>
      </c>
      <c r="AM155" s="121" t="str">
        <f t="shared" si="76"/>
        <v>-</v>
      </c>
    </row>
    <row r="156" spans="1:39" ht="15">
      <c r="A156" s="8" t="s">
        <v>413</v>
      </c>
      <c r="B156" s="8" t="s">
        <v>414</v>
      </c>
      <c r="C156" s="8" t="s">
        <v>415</v>
      </c>
      <c r="D156" s="9">
        <f>'т.2000 выгрузка '!D142</f>
        <v>0</v>
      </c>
      <c r="E156" s="9">
        <f>'т.2000 выгрузка '!E142</f>
        <v>0</v>
      </c>
      <c r="F156" s="9">
        <f>'т.2000 выгрузка '!F142</f>
        <v>0</v>
      </c>
      <c r="G156" s="9">
        <f>'т.2000 выгрузка '!G142</f>
        <v>0</v>
      </c>
      <c r="H156" s="9">
        <f>'т.2000 выгрузка '!H142</f>
        <v>0</v>
      </c>
      <c r="I156" s="9">
        <f>'т.2000 выгрузка '!I142</f>
        <v>0</v>
      </c>
      <c r="J156" s="9">
        <f>'т.2000 выгрузка '!J142</f>
        <v>0</v>
      </c>
      <c r="K156" s="9">
        <f>'т.2000 выгрузка '!K142</f>
        <v>0</v>
      </c>
      <c r="L156" s="9">
        <f>'т.2000 выгрузка '!L142</f>
        <v>0</v>
      </c>
      <c r="M156" s="9">
        <f>'т.2000 выгрузка '!M142</f>
        <v>0</v>
      </c>
      <c r="N156" s="9">
        <f>'т.2000 выгрузка '!N142</f>
        <v>0</v>
      </c>
      <c r="O156" s="9">
        <f>'т.2000 выгрузка '!O142</f>
        <v>0</v>
      </c>
      <c r="P156" s="9">
        <f>'т.2000 выгрузка '!P142</f>
        <v>0</v>
      </c>
      <c r="Q156" s="9">
        <f>'т.2000 выгрузка '!Q142</f>
        <v>0</v>
      </c>
      <c r="R156" s="9">
        <f>'т.2000 выгрузка '!R142</f>
        <v>0</v>
      </c>
      <c r="S156" s="9">
        <f>'т.2000 выгрузка '!S142</f>
        <v>0</v>
      </c>
      <c r="T156" s="9">
        <f>'т.2000 выгрузка '!T142</f>
        <v>0</v>
      </c>
      <c r="U156" s="9">
        <f>'т.2000 выгрузка '!U142</f>
        <v>0</v>
      </c>
      <c r="V156" s="15">
        <f>D156-M156</f>
        <v>0</v>
      </c>
      <c r="W156" s="15">
        <f t="shared" si="81"/>
        <v>0</v>
      </c>
      <c r="X156" s="15">
        <f t="shared" si="81"/>
        <v>0</v>
      </c>
      <c r="Y156" s="15">
        <f t="shared" si="81"/>
        <v>0</v>
      </c>
      <c r="Z156" s="15">
        <f t="shared" si="81"/>
        <v>0</v>
      </c>
      <c r="AA156" s="15">
        <f t="shared" si="81"/>
        <v>0</v>
      </c>
      <c r="AB156" s="15">
        <f t="shared" si="81"/>
        <v>0</v>
      </c>
      <c r="AC156" s="15">
        <f t="shared" si="81"/>
        <v>0</v>
      </c>
      <c r="AD156" s="15">
        <f t="shared" si="81"/>
        <v>0</v>
      </c>
      <c r="AE156" s="6">
        <f t="shared" si="63"/>
        <v>0</v>
      </c>
      <c r="AF156" s="6">
        <f t="shared" si="63"/>
        <v>0</v>
      </c>
      <c r="AG156" s="99" t="str">
        <f t="shared" si="73"/>
        <v>0</v>
      </c>
      <c r="AH156" s="6">
        <f t="shared" si="77"/>
        <v>0</v>
      </c>
      <c r="AI156" s="6">
        <f t="shared" si="78"/>
        <v>0</v>
      </c>
      <c r="AJ156" s="6">
        <f t="shared" si="79"/>
        <v>0</v>
      </c>
      <c r="AK156" s="121" t="str">
        <f t="shared" si="74"/>
        <v>-</v>
      </c>
      <c r="AL156" s="121" t="str">
        <f t="shared" si="75"/>
        <v>-</v>
      </c>
      <c r="AM156" s="121" t="str">
        <f t="shared" si="76"/>
        <v>-</v>
      </c>
    </row>
    <row r="157" spans="1:39" ht="15">
      <c r="A157" s="8" t="s">
        <v>416</v>
      </c>
      <c r="B157" s="8" t="s">
        <v>417</v>
      </c>
      <c r="C157" s="8" t="s">
        <v>418</v>
      </c>
      <c r="D157" s="9">
        <f>'т.2000 выгрузка '!D143</f>
        <v>0</v>
      </c>
      <c r="E157" s="9">
        <f>'т.2000 выгрузка '!E143</f>
        <v>0</v>
      </c>
      <c r="F157" s="9">
        <f>'т.2000 выгрузка '!F143</f>
        <v>0</v>
      </c>
      <c r="G157" s="9">
        <f>'т.2000 выгрузка '!G143</f>
        <v>0</v>
      </c>
      <c r="H157" s="9">
        <f>'т.2000 выгрузка '!H143</f>
        <v>0</v>
      </c>
      <c r="I157" s="9">
        <f>'т.2000 выгрузка '!I143</f>
        <v>0</v>
      </c>
      <c r="J157" s="9">
        <f>'т.2000 выгрузка '!J143</f>
        <v>0</v>
      </c>
      <c r="K157" s="9">
        <f>'т.2000 выгрузка '!K143</f>
        <v>0</v>
      </c>
      <c r="L157" s="9">
        <f>'т.2000 выгрузка '!L143</f>
        <v>0</v>
      </c>
      <c r="M157" s="9">
        <f>'т.2000 выгрузка '!M143</f>
        <v>0</v>
      </c>
      <c r="N157" s="9">
        <f>'т.2000 выгрузка '!N143</f>
        <v>0</v>
      </c>
      <c r="O157" s="9">
        <f>'т.2000 выгрузка '!O143</f>
        <v>0</v>
      </c>
      <c r="P157" s="9">
        <f>'т.2000 выгрузка '!P143</f>
        <v>0</v>
      </c>
      <c r="Q157" s="9">
        <f>'т.2000 выгрузка '!Q143</f>
        <v>0</v>
      </c>
      <c r="R157" s="9">
        <f>'т.2000 выгрузка '!R143</f>
        <v>0</v>
      </c>
      <c r="S157" s="9">
        <f>'т.2000 выгрузка '!S143</f>
        <v>0</v>
      </c>
      <c r="T157" s="9">
        <f>'т.2000 выгрузка '!T143</f>
        <v>0</v>
      </c>
      <c r="U157" s="9">
        <f>'т.2000 выгрузка '!U143</f>
        <v>0</v>
      </c>
      <c r="V157" s="15">
        <f t="shared" ref="V157" si="83">D157-M157</f>
        <v>0</v>
      </c>
      <c r="W157" s="15">
        <f t="shared" si="81"/>
        <v>0</v>
      </c>
      <c r="X157" s="15">
        <f t="shared" si="81"/>
        <v>0</v>
      </c>
      <c r="Y157" s="15">
        <f t="shared" si="81"/>
        <v>0</v>
      </c>
      <c r="Z157" s="15">
        <f t="shared" si="81"/>
        <v>0</v>
      </c>
      <c r="AA157" s="15">
        <f t="shared" si="81"/>
        <v>0</v>
      </c>
      <c r="AB157" s="15">
        <f t="shared" si="81"/>
        <v>0</v>
      </c>
      <c r="AC157" s="15">
        <f t="shared" si="81"/>
        <v>0</v>
      </c>
      <c r="AD157" s="15">
        <f t="shared" si="81"/>
        <v>0</v>
      </c>
      <c r="AE157" s="6">
        <f t="shared" ref="AE157:AF220" si="84">V157-W157</f>
        <v>0</v>
      </c>
      <c r="AF157" s="6">
        <f t="shared" si="84"/>
        <v>0</v>
      </c>
      <c r="AG157" s="99" t="str">
        <f t="shared" si="73"/>
        <v>0</v>
      </c>
      <c r="AH157" s="6">
        <f t="shared" si="77"/>
        <v>0</v>
      </c>
      <c r="AI157" s="6">
        <f t="shared" si="78"/>
        <v>0</v>
      </c>
      <c r="AJ157" s="6">
        <f t="shared" si="79"/>
        <v>0</v>
      </c>
      <c r="AK157" s="121" t="str">
        <f t="shared" si="74"/>
        <v>-</v>
      </c>
      <c r="AL157" s="121" t="str">
        <f t="shared" si="75"/>
        <v>-</v>
      </c>
      <c r="AM157" s="121" t="str">
        <f t="shared" si="76"/>
        <v>-</v>
      </c>
    </row>
    <row r="158" spans="1:39" ht="26.25">
      <c r="A158" s="8" t="s">
        <v>419</v>
      </c>
      <c r="B158" s="8" t="s">
        <v>420</v>
      </c>
      <c r="C158" s="8" t="s">
        <v>421</v>
      </c>
      <c r="D158" s="9">
        <f>'т.2000 выгрузка '!D144</f>
        <v>0</v>
      </c>
      <c r="E158" s="9">
        <f>'т.2000 выгрузка '!E144</f>
        <v>0</v>
      </c>
      <c r="F158" s="9">
        <f>'т.2000 выгрузка '!F144</f>
        <v>0</v>
      </c>
      <c r="G158" s="9">
        <f>'т.2000 выгрузка '!G144</f>
        <v>0</v>
      </c>
      <c r="H158" s="9">
        <f>'т.2000 выгрузка '!H144</f>
        <v>0</v>
      </c>
      <c r="I158" s="9">
        <f>'т.2000 выгрузка '!I144</f>
        <v>0</v>
      </c>
      <c r="J158" s="9">
        <f>'т.2000 выгрузка '!J144</f>
        <v>0</v>
      </c>
      <c r="K158" s="9">
        <f>'т.2000 выгрузка '!K144</f>
        <v>0</v>
      </c>
      <c r="L158" s="9">
        <f>'т.2000 выгрузка '!L144</f>
        <v>0</v>
      </c>
      <c r="M158" s="9">
        <f>'т.2000 выгрузка '!M144</f>
        <v>0</v>
      </c>
      <c r="N158" s="9">
        <f>'т.2000 выгрузка '!N144</f>
        <v>0</v>
      </c>
      <c r="O158" s="9">
        <f>'т.2000 выгрузка '!O144</f>
        <v>0</v>
      </c>
      <c r="P158" s="9">
        <f>'т.2000 выгрузка '!P144</f>
        <v>0</v>
      </c>
      <c r="Q158" s="9">
        <f>'т.2000 выгрузка '!Q144</f>
        <v>0</v>
      </c>
      <c r="R158" s="9">
        <f>'т.2000 выгрузка '!R144</f>
        <v>0</v>
      </c>
      <c r="S158" s="9">
        <f>'т.2000 выгрузка '!S144</f>
        <v>0</v>
      </c>
      <c r="T158" s="9">
        <f>'т.2000 выгрузка '!T144</f>
        <v>0</v>
      </c>
      <c r="U158" s="9">
        <f>'т.2000 выгрузка '!U144</f>
        <v>0</v>
      </c>
      <c r="V158" s="15">
        <f>D158-M158</f>
        <v>0</v>
      </c>
      <c r="W158" s="15">
        <f t="shared" ref="W158:AD189" si="85">E158-N158</f>
        <v>0</v>
      </c>
      <c r="X158" s="15">
        <f t="shared" si="85"/>
        <v>0</v>
      </c>
      <c r="Y158" s="15">
        <f t="shared" si="85"/>
        <v>0</v>
      </c>
      <c r="Z158" s="15">
        <f t="shared" si="85"/>
        <v>0</v>
      </c>
      <c r="AA158" s="15">
        <f t="shared" si="85"/>
        <v>0</v>
      </c>
      <c r="AB158" s="15">
        <f t="shared" si="85"/>
        <v>0</v>
      </c>
      <c r="AC158" s="15">
        <f t="shared" si="85"/>
        <v>0</v>
      </c>
      <c r="AD158" s="15">
        <f t="shared" si="85"/>
        <v>0</v>
      </c>
      <c r="AE158" s="6">
        <f t="shared" si="84"/>
        <v>0</v>
      </c>
      <c r="AF158" s="6">
        <f t="shared" si="84"/>
        <v>0</v>
      </c>
      <c r="AG158" s="99" t="str">
        <f t="shared" si="73"/>
        <v>0</v>
      </c>
      <c r="AH158" s="6">
        <f t="shared" si="77"/>
        <v>0</v>
      </c>
      <c r="AI158" s="6">
        <f t="shared" si="78"/>
        <v>0</v>
      </c>
      <c r="AJ158" s="6">
        <f t="shared" si="79"/>
        <v>0</v>
      </c>
      <c r="AK158" s="121" t="str">
        <f t="shared" si="74"/>
        <v>-</v>
      </c>
      <c r="AL158" s="121" t="str">
        <f t="shared" si="75"/>
        <v>-</v>
      </c>
      <c r="AM158" s="121" t="str">
        <f t="shared" si="76"/>
        <v>-</v>
      </c>
    </row>
    <row r="159" spans="1:39" ht="15">
      <c r="A159" s="8" t="s">
        <v>422</v>
      </c>
      <c r="B159" s="8" t="s">
        <v>423</v>
      </c>
      <c r="C159" s="8" t="s">
        <v>424</v>
      </c>
      <c r="D159" s="9">
        <f>'т.2000 выгрузка '!D145</f>
        <v>0</v>
      </c>
      <c r="E159" s="9">
        <f>'т.2000 выгрузка '!E145</f>
        <v>0</v>
      </c>
      <c r="F159" s="9">
        <f>'т.2000 выгрузка '!F145</f>
        <v>0</v>
      </c>
      <c r="G159" s="9">
        <f>'т.2000 выгрузка '!G145</f>
        <v>0</v>
      </c>
      <c r="H159" s="9">
        <f>'т.2000 выгрузка '!H145</f>
        <v>0</v>
      </c>
      <c r="I159" s="9">
        <f>'т.2000 выгрузка '!I145</f>
        <v>0</v>
      </c>
      <c r="J159" s="9">
        <f>'т.2000 выгрузка '!J145</f>
        <v>0</v>
      </c>
      <c r="K159" s="9">
        <f>'т.2000 выгрузка '!K145</f>
        <v>0</v>
      </c>
      <c r="L159" s="9">
        <f>'т.2000 выгрузка '!L145</f>
        <v>0</v>
      </c>
      <c r="M159" s="9">
        <f>'т.2000 выгрузка '!M145</f>
        <v>0</v>
      </c>
      <c r="N159" s="9">
        <f>'т.2000 выгрузка '!N145</f>
        <v>0</v>
      </c>
      <c r="O159" s="9">
        <f>'т.2000 выгрузка '!O145</f>
        <v>0</v>
      </c>
      <c r="P159" s="9">
        <f>'т.2000 выгрузка '!P145</f>
        <v>0</v>
      </c>
      <c r="Q159" s="9">
        <f>'т.2000 выгрузка '!Q145</f>
        <v>0</v>
      </c>
      <c r="R159" s="9">
        <f>'т.2000 выгрузка '!R145</f>
        <v>0</v>
      </c>
      <c r="S159" s="9">
        <f>'т.2000 выгрузка '!S145</f>
        <v>0</v>
      </c>
      <c r="T159" s="9">
        <f>'т.2000 выгрузка '!T145</f>
        <v>0</v>
      </c>
      <c r="U159" s="9">
        <f>'т.2000 выгрузка '!U145</f>
        <v>0</v>
      </c>
      <c r="V159" s="15">
        <f t="shared" ref="V159:V166" si="86">D159-M159</f>
        <v>0</v>
      </c>
      <c r="W159" s="15">
        <f t="shared" si="85"/>
        <v>0</v>
      </c>
      <c r="X159" s="15">
        <f t="shared" si="85"/>
        <v>0</v>
      </c>
      <c r="Y159" s="15">
        <f t="shared" si="85"/>
        <v>0</v>
      </c>
      <c r="Z159" s="15">
        <f t="shared" si="85"/>
        <v>0</v>
      </c>
      <c r="AA159" s="15">
        <f t="shared" si="85"/>
        <v>0</v>
      </c>
      <c r="AB159" s="15">
        <f t="shared" si="85"/>
        <v>0</v>
      </c>
      <c r="AC159" s="15">
        <f t="shared" si="85"/>
        <v>0</v>
      </c>
      <c r="AD159" s="15">
        <f t="shared" si="85"/>
        <v>0</v>
      </c>
      <c r="AE159" s="6">
        <f t="shared" si="84"/>
        <v>0</v>
      </c>
      <c r="AF159" s="6">
        <f t="shared" si="84"/>
        <v>0</v>
      </c>
      <c r="AG159" s="99" t="str">
        <f t="shared" si="73"/>
        <v>0</v>
      </c>
      <c r="AH159" s="6">
        <f t="shared" si="77"/>
        <v>0</v>
      </c>
      <c r="AI159" s="6">
        <f t="shared" si="78"/>
        <v>0</v>
      </c>
      <c r="AJ159" s="6">
        <f t="shared" si="79"/>
        <v>0</v>
      </c>
      <c r="AK159" s="121" t="str">
        <f t="shared" si="74"/>
        <v>-</v>
      </c>
      <c r="AL159" s="121" t="str">
        <f t="shared" si="75"/>
        <v>-</v>
      </c>
      <c r="AM159" s="121" t="str">
        <f t="shared" si="76"/>
        <v>-</v>
      </c>
    </row>
    <row r="160" spans="1:39" ht="26.25">
      <c r="A160" s="8" t="s">
        <v>425</v>
      </c>
      <c r="B160" s="8" t="s">
        <v>426</v>
      </c>
      <c r="C160" s="8" t="s">
        <v>427</v>
      </c>
      <c r="D160" s="9">
        <f>'т.2000 выгрузка '!D146</f>
        <v>0</v>
      </c>
      <c r="E160" s="9">
        <f>'т.2000 выгрузка '!E146</f>
        <v>0</v>
      </c>
      <c r="F160" s="9">
        <f>'т.2000 выгрузка '!F146</f>
        <v>0</v>
      </c>
      <c r="G160" s="9">
        <f>'т.2000 выгрузка '!G146</f>
        <v>0</v>
      </c>
      <c r="H160" s="9">
        <f>'т.2000 выгрузка '!H146</f>
        <v>0</v>
      </c>
      <c r="I160" s="9">
        <f>'т.2000 выгрузка '!I146</f>
        <v>0</v>
      </c>
      <c r="J160" s="9">
        <f>'т.2000 выгрузка '!J146</f>
        <v>0</v>
      </c>
      <c r="K160" s="9">
        <f>'т.2000 выгрузка '!K146</f>
        <v>0</v>
      </c>
      <c r="L160" s="9">
        <f>'т.2000 выгрузка '!L146</f>
        <v>0</v>
      </c>
      <c r="M160" s="9">
        <f>'т.2000 выгрузка '!M146</f>
        <v>0</v>
      </c>
      <c r="N160" s="9">
        <f>'т.2000 выгрузка '!N146</f>
        <v>0</v>
      </c>
      <c r="O160" s="9">
        <f>'т.2000 выгрузка '!O146</f>
        <v>0</v>
      </c>
      <c r="P160" s="9">
        <f>'т.2000 выгрузка '!P146</f>
        <v>0</v>
      </c>
      <c r="Q160" s="9">
        <f>'т.2000 выгрузка '!Q146</f>
        <v>0</v>
      </c>
      <c r="R160" s="9">
        <f>'т.2000 выгрузка '!R146</f>
        <v>0</v>
      </c>
      <c r="S160" s="9">
        <f>'т.2000 выгрузка '!S146</f>
        <v>0</v>
      </c>
      <c r="T160" s="9">
        <f>'т.2000 выгрузка '!T146</f>
        <v>0</v>
      </c>
      <c r="U160" s="9">
        <f>'т.2000 выгрузка '!U146</f>
        <v>0</v>
      </c>
      <c r="V160" s="15">
        <f t="shared" si="86"/>
        <v>0</v>
      </c>
      <c r="W160" s="15">
        <f t="shared" si="85"/>
        <v>0</v>
      </c>
      <c r="X160" s="15">
        <f t="shared" si="85"/>
        <v>0</v>
      </c>
      <c r="Y160" s="15">
        <f t="shared" si="85"/>
        <v>0</v>
      </c>
      <c r="Z160" s="15">
        <f t="shared" si="85"/>
        <v>0</v>
      </c>
      <c r="AA160" s="15">
        <f t="shared" si="85"/>
        <v>0</v>
      </c>
      <c r="AB160" s="15">
        <f t="shared" si="85"/>
        <v>0</v>
      </c>
      <c r="AC160" s="15">
        <f t="shared" si="85"/>
        <v>0</v>
      </c>
      <c r="AD160" s="15">
        <f t="shared" si="85"/>
        <v>0</v>
      </c>
      <c r="AE160" s="6">
        <f t="shared" si="84"/>
        <v>0</v>
      </c>
      <c r="AF160" s="6">
        <f t="shared" si="84"/>
        <v>0</v>
      </c>
      <c r="AG160" s="99" t="str">
        <f t="shared" si="73"/>
        <v>0</v>
      </c>
      <c r="AH160" s="6">
        <f t="shared" si="77"/>
        <v>0</v>
      </c>
      <c r="AI160" s="6">
        <f t="shared" si="78"/>
        <v>0</v>
      </c>
      <c r="AJ160" s="6">
        <f t="shared" si="79"/>
        <v>0</v>
      </c>
      <c r="AK160" s="121" t="str">
        <f t="shared" si="74"/>
        <v>-</v>
      </c>
      <c r="AL160" s="121" t="str">
        <f t="shared" si="75"/>
        <v>-</v>
      </c>
      <c r="AM160" s="121" t="str">
        <f t="shared" si="76"/>
        <v>-</v>
      </c>
    </row>
    <row r="161" spans="1:39" ht="26.25">
      <c r="A161" s="8" t="s">
        <v>428</v>
      </c>
      <c r="B161" s="8" t="s">
        <v>429</v>
      </c>
      <c r="C161" s="8" t="s">
        <v>430</v>
      </c>
      <c r="D161" s="9">
        <f>'т.2000 выгрузка '!D147</f>
        <v>0</v>
      </c>
      <c r="E161" s="9">
        <f>'т.2000 выгрузка '!E147</f>
        <v>0</v>
      </c>
      <c r="F161" s="9">
        <f>'т.2000 выгрузка '!F147</f>
        <v>0</v>
      </c>
      <c r="G161" s="9">
        <f>'т.2000 выгрузка '!G147</f>
        <v>0</v>
      </c>
      <c r="H161" s="9">
        <f>'т.2000 выгрузка '!H147</f>
        <v>0</v>
      </c>
      <c r="I161" s="9">
        <f>'т.2000 выгрузка '!I147</f>
        <v>0</v>
      </c>
      <c r="J161" s="9">
        <f>'т.2000 выгрузка '!J147</f>
        <v>0</v>
      </c>
      <c r="K161" s="9">
        <f>'т.2000 выгрузка '!K147</f>
        <v>0</v>
      </c>
      <c r="L161" s="9">
        <f>'т.2000 выгрузка '!L147</f>
        <v>0</v>
      </c>
      <c r="M161" s="9">
        <f>'т.2000 выгрузка '!M147</f>
        <v>0</v>
      </c>
      <c r="N161" s="9">
        <f>'т.2000 выгрузка '!N147</f>
        <v>0</v>
      </c>
      <c r="O161" s="9">
        <f>'т.2000 выгрузка '!O147</f>
        <v>0</v>
      </c>
      <c r="P161" s="9">
        <f>'т.2000 выгрузка '!P147</f>
        <v>0</v>
      </c>
      <c r="Q161" s="9">
        <f>'т.2000 выгрузка '!Q147</f>
        <v>0</v>
      </c>
      <c r="R161" s="9">
        <f>'т.2000 выгрузка '!R147</f>
        <v>0</v>
      </c>
      <c r="S161" s="9">
        <f>'т.2000 выгрузка '!S147</f>
        <v>0</v>
      </c>
      <c r="T161" s="9">
        <f>'т.2000 выгрузка '!T147</f>
        <v>0</v>
      </c>
      <c r="U161" s="9">
        <f>'т.2000 выгрузка '!U147</f>
        <v>0</v>
      </c>
      <c r="V161" s="15">
        <f t="shared" si="86"/>
        <v>0</v>
      </c>
      <c r="W161" s="15">
        <f t="shared" si="85"/>
        <v>0</v>
      </c>
      <c r="X161" s="15">
        <f t="shared" si="85"/>
        <v>0</v>
      </c>
      <c r="Y161" s="15">
        <f t="shared" si="85"/>
        <v>0</v>
      </c>
      <c r="Z161" s="15">
        <f t="shared" si="85"/>
        <v>0</v>
      </c>
      <c r="AA161" s="15">
        <f t="shared" si="85"/>
        <v>0</v>
      </c>
      <c r="AB161" s="15">
        <f t="shared" si="85"/>
        <v>0</v>
      </c>
      <c r="AC161" s="15">
        <f t="shared" si="85"/>
        <v>0</v>
      </c>
      <c r="AD161" s="15">
        <f t="shared" si="85"/>
        <v>0</v>
      </c>
      <c r="AE161" s="6">
        <f t="shared" si="84"/>
        <v>0</v>
      </c>
      <c r="AF161" s="6">
        <f t="shared" si="84"/>
        <v>0</v>
      </c>
      <c r="AG161" s="99" t="str">
        <f t="shared" si="73"/>
        <v>0</v>
      </c>
      <c r="AH161" s="6">
        <f t="shared" si="77"/>
        <v>0</v>
      </c>
      <c r="AI161" s="6">
        <f t="shared" si="78"/>
        <v>0</v>
      </c>
      <c r="AJ161" s="6">
        <f t="shared" si="79"/>
        <v>0</v>
      </c>
      <c r="AK161" s="121" t="str">
        <f t="shared" si="74"/>
        <v>-</v>
      </c>
      <c r="AL161" s="121" t="str">
        <f t="shared" si="75"/>
        <v>-</v>
      </c>
      <c r="AM161" s="121" t="str">
        <f t="shared" si="76"/>
        <v>-</v>
      </c>
    </row>
    <row r="162" spans="1:39" ht="15">
      <c r="A162" s="19" t="s">
        <v>796</v>
      </c>
      <c r="B162" s="20"/>
      <c r="C162" s="20"/>
      <c r="D162" s="21">
        <f>D152-D153-D154-D155-D156-D157-D158-D159-D160-D161</f>
        <v>0</v>
      </c>
      <c r="E162" s="21">
        <f t="shared" ref="E162:U162" si="87">E152-E153-E154-E155-E156-E157-E158-E159-E160-E161</f>
        <v>0</v>
      </c>
      <c r="F162" s="21">
        <f t="shared" si="87"/>
        <v>0</v>
      </c>
      <c r="G162" s="21">
        <f t="shared" si="87"/>
        <v>0</v>
      </c>
      <c r="H162" s="21">
        <f t="shared" si="87"/>
        <v>0</v>
      </c>
      <c r="I162" s="21">
        <f t="shared" si="87"/>
        <v>0</v>
      </c>
      <c r="J162" s="21">
        <f t="shared" si="87"/>
        <v>0</v>
      </c>
      <c r="K162" s="21">
        <f t="shared" si="87"/>
        <v>0</v>
      </c>
      <c r="L162" s="21">
        <f t="shared" si="87"/>
        <v>0</v>
      </c>
      <c r="M162" s="21">
        <f t="shared" si="87"/>
        <v>0</v>
      </c>
      <c r="N162" s="21">
        <f t="shared" si="87"/>
        <v>0</v>
      </c>
      <c r="O162" s="21">
        <f t="shared" si="87"/>
        <v>0</v>
      </c>
      <c r="P162" s="21">
        <f t="shared" si="87"/>
        <v>0</v>
      </c>
      <c r="Q162" s="21">
        <f t="shared" si="87"/>
        <v>0</v>
      </c>
      <c r="R162" s="21">
        <f t="shared" si="87"/>
        <v>0</v>
      </c>
      <c r="S162" s="21">
        <f t="shared" si="87"/>
        <v>0</v>
      </c>
      <c r="T162" s="21">
        <f t="shared" si="87"/>
        <v>0</v>
      </c>
      <c r="U162" s="21">
        <f t="shared" si="87"/>
        <v>0</v>
      </c>
      <c r="V162" s="21">
        <f t="shared" si="86"/>
        <v>0</v>
      </c>
      <c r="W162" s="21">
        <f t="shared" si="85"/>
        <v>0</v>
      </c>
      <c r="X162" s="21">
        <f t="shared" si="85"/>
        <v>0</v>
      </c>
      <c r="Y162" s="21">
        <f t="shared" si="85"/>
        <v>0</v>
      </c>
      <c r="Z162" s="21">
        <f t="shared" si="85"/>
        <v>0</v>
      </c>
      <c r="AA162" s="21">
        <f t="shared" si="85"/>
        <v>0</v>
      </c>
      <c r="AB162" s="21">
        <f t="shared" si="85"/>
        <v>0</v>
      </c>
      <c r="AC162" s="21">
        <f t="shared" si="85"/>
        <v>0</v>
      </c>
      <c r="AD162" s="21">
        <f t="shared" si="85"/>
        <v>0</v>
      </c>
      <c r="AE162" s="30">
        <f t="shared" si="84"/>
        <v>0</v>
      </c>
      <c r="AF162" s="30">
        <f t="shared" si="84"/>
        <v>0</v>
      </c>
      <c r="AG162" s="99" t="str">
        <f t="shared" si="73"/>
        <v>0</v>
      </c>
      <c r="AH162" s="30">
        <f t="shared" si="77"/>
        <v>0</v>
      </c>
      <c r="AI162" s="30">
        <f t="shared" si="78"/>
        <v>0</v>
      </c>
      <c r="AJ162" s="30">
        <f t="shared" si="79"/>
        <v>0</v>
      </c>
      <c r="AK162" s="121" t="str">
        <f t="shared" si="74"/>
        <v>-</v>
      </c>
      <c r="AL162" s="121" t="str">
        <f t="shared" si="75"/>
        <v>-</v>
      </c>
      <c r="AM162" s="121" t="str">
        <f t="shared" si="76"/>
        <v>-</v>
      </c>
    </row>
    <row r="163" spans="1:39" ht="15">
      <c r="A163" s="8" t="s">
        <v>431</v>
      </c>
      <c r="B163" s="8" t="s">
        <v>432</v>
      </c>
      <c r="C163" s="8" t="s">
        <v>433</v>
      </c>
      <c r="D163" s="9">
        <f>'т.2000 выгрузка '!D148</f>
        <v>0</v>
      </c>
      <c r="E163" s="9">
        <f>'т.2000 выгрузка '!E148</f>
        <v>0</v>
      </c>
      <c r="F163" s="9">
        <f>'т.2000 выгрузка '!F148</f>
        <v>0</v>
      </c>
      <c r="G163" s="9">
        <f>'т.2000 выгрузка '!G148</f>
        <v>0</v>
      </c>
      <c r="H163" s="9">
        <f>'т.2000 выгрузка '!H148</f>
        <v>0</v>
      </c>
      <c r="I163" s="9">
        <f>'т.2000 выгрузка '!I148</f>
        <v>0</v>
      </c>
      <c r="J163" s="9">
        <f>'т.2000 выгрузка '!J148</f>
        <v>0</v>
      </c>
      <c r="K163" s="9">
        <f>'т.2000 выгрузка '!K148</f>
        <v>0</v>
      </c>
      <c r="L163" s="9">
        <f>'т.2000 выгрузка '!L148</f>
        <v>0</v>
      </c>
      <c r="M163" s="9">
        <f>'т.2000 выгрузка '!M148</f>
        <v>0</v>
      </c>
      <c r="N163" s="9">
        <f>'т.2000 выгрузка '!N148</f>
        <v>0</v>
      </c>
      <c r="O163" s="9">
        <f>'т.2000 выгрузка '!O148</f>
        <v>0</v>
      </c>
      <c r="P163" s="9">
        <f>'т.2000 выгрузка '!P148</f>
        <v>0</v>
      </c>
      <c r="Q163" s="9">
        <f>'т.2000 выгрузка '!Q148</f>
        <v>0</v>
      </c>
      <c r="R163" s="9">
        <f>'т.2000 выгрузка '!R148</f>
        <v>0</v>
      </c>
      <c r="S163" s="9">
        <f>'т.2000 выгрузка '!S148</f>
        <v>0</v>
      </c>
      <c r="T163" s="9">
        <f>'т.2000 выгрузка '!T148</f>
        <v>0</v>
      </c>
      <c r="U163" s="9">
        <f>'т.2000 выгрузка '!U148</f>
        <v>0</v>
      </c>
      <c r="V163" s="15">
        <f t="shared" si="86"/>
        <v>0</v>
      </c>
      <c r="W163" s="15">
        <f t="shared" si="85"/>
        <v>0</v>
      </c>
      <c r="X163" s="15">
        <f t="shared" si="85"/>
        <v>0</v>
      </c>
      <c r="Y163" s="15">
        <f t="shared" si="85"/>
        <v>0</v>
      </c>
      <c r="Z163" s="15">
        <f t="shared" si="85"/>
        <v>0</v>
      </c>
      <c r="AA163" s="15">
        <f t="shared" si="85"/>
        <v>0</v>
      </c>
      <c r="AB163" s="15">
        <f t="shared" si="85"/>
        <v>0</v>
      </c>
      <c r="AC163" s="15">
        <f t="shared" si="85"/>
        <v>0</v>
      </c>
      <c r="AD163" s="15">
        <f t="shared" si="85"/>
        <v>0</v>
      </c>
      <c r="AE163" s="6">
        <f t="shared" si="84"/>
        <v>0</v>
      </c>
      <c r="AF163" s="6">
        <f t="shared" si="84"/>
        <v>0</v>
      </c>
      <c r="AG163" s="99" t="str">
        <f t="shared" si="73"/>
        <v>0</v>
      </c>
      <c r="AH163" s="6">
        <f t="shared" si="77"/>
        <v>0</v>
      </c>
      <c r="AI163" s="6">
        <f t="shared" si="78"/>
        <v>0</v>
      </c>
      <c r="AJ163" s="6">
        <f t="shared" si="79"/>
        <v>0</v>
      </c>
      <c r="AK163" s="121" t="str">
        <f t="shared" si="74"/>
        <v>-</v>
      </c>
      <c r="AL163" s="121" t="str">
        <f t="shared" si="75"/>
        <v>-</v>
      </c>
      <c r="AM163" s="121" t="str">
        <f t="shared" si="76"/>
        <v>-</v>
      </c>
    </row>
    <row r="164" spans="1:39" ht="26.25">
      <c r="A164" s="8" t="s">
        <v>434</v>
      </c>
      <c r="B164" s="8" t="s">
        <v>435</v>
      </c>
      <c r="C164" s="8" t="s">
        <v>436</v>
      </c>
      <c r="D164" s="9">
        <f>'т.2000 выгрузка '!D149</f>
        <v>0</v>
      </c>
      <c r="E164" s="9">
        <f>'т.2000 выгрузка '!E149</f>
        <v>0</v>
      </c>
      <c r="F164" s="9">
        <f>'т.2000 выгрузка '!F149</f>
        <v>0</v>
      </c>
      <c r="G164" s="9">
        <f>'т.2000 выгрузка '!G149</f>
        <v>0</v>
      </c>
      <c r="H164" s="9">
        <f>'т.2000 выгрузка '!H149</f>
        <v>0</v>
      </c>
      <c r="I164" s="9">
        <f>'т.2000 выгрузка '!I149</f>
        <v>0</v>
      </c>
      <c r="J164" s="9">
        <f>'т.2000 выгрузка '!J149</f>
        <v>0</v>
      </c>
      <c r="K164" s="9">
        <f>'т.2000 выгрузка '!K149</f>
        <v>0</v>
      </c>
      <c r="L164" s="9">
        <f>'т.2000 выгрузка '!L149</f>
        <v>0</v>
      </c>
      <c r="M164" s="9">
        <f>'т.2000 выгрузка '!M149</f>
        <v>0</v>
      </c>
      <c r="N164" s="9">
        <f>'т.2000 выгрузка '!N149</f>
        <v>0</v>
      </c>
      <c r="O164" s="9">
        <f>'т.2000 выгрузка '!O149</f>
        <v>0</v>
      </c>
      <c r="P164" s="9">
        <f>'т.2000 выгрузка '!P149</f>
        <v>0</v>
      </c>
      <c r="Q164" s="9">
        <f>'т.2000 выгрузка '!Q149</f>
        <v>0</v>
      </c>
      <c r="R164" s="9">
        <f>'т.2000 выгрузка '!R149</f>
        <v>0</v>
      </c>
      <c r="S164" s="9">
        <f>'т.2000 выгрузка '!S149</f>
        <v>0</v>
      </c>
      <c r="T164" s="9">
        <f>'т.2000 выгрузка '!T149</f>
        <v>0</v>
      </c>
      <c r="U164" s="9">
        <f>'т.2000 выгрузка '!U149</f>
        <v>0</v>
      </c>
      <c r="V164" s="15">
        <f t="shared" si="86"/>
        <v>0</v>
      </c>
      <c r="W164" s="15">
        <f t="shared" si="85"/>
        <v>0</v>
      </c>
      <c r="X164" s="15">
        <f t="shared" si="85"/>
        <v>0</v>
      </c>
      <c r="Y164" s="15">
        <f t="shared" si="85"/>
        <v>0</v>
      </c>
      <c r="Z164" s="15">
        <f t="shared" si="85"/>
        <v>0</v>
      </c>
      <c r="AA164" s="15">
        <f t="shared" si="85"/>
        <v>0</v>
      </c>
      <c r="AB164" s="15">
        <f t="shared" si="85"/>
        <v>0</v>
      </c>
      <c r="AC164" s="15">
        <f t="shared" si="85"/>
        <v>0</v>
      </c>
      <c r="AD164" s="15">
        <f t="shared" si="85"/>
        <v>0</v>
      </c>
      <c r="AE164" s="6">
        <f t="shared" si="84"/>
        <v>0</v>
      </c>
      <c r="AF164" s="6">
        <f t="shared" si="84"/>
        <v>0</v>
      </c>
      <c r="AG164" s="99" t="str">
        <f t="shared" si="73"/>
        <v>0</v>
      </c>
      <c r="AH164" s="6">
        <f t="shared" si="77"/>
        <v>0</v>
      </c>
      <c r="AI164" s="6">
        <f t="shared" si="78"/>
        <v>0</v>
      </c>
      <c r="AJ164" s="6">
        <f t="shared" si="79"/>
        <v>0</v>
      </c>
      <c r="AK164" s="121" t="str">
        <f t="shared" si="74"/>
        <v>-</v>
      </c>
      <c r="AL164" s="121" t="str">
        <f t="shared" si="75"/>
        <v>-</v>
      </c>
      <c r="AM164" s="121" t="str">
        <f t="shared" si="76"/>
        <v>-</v>
      </c>
    </row>
    <row r="165" spans="1:39" ht="39">
      <c r="A165" s="8" t="s">
        <v>437</v>
      </c>
      <c r="B165" s="8" t="s">
        <v>438</v>
      </c>
      <c r="C165" s="8" t="s">
        <v>439</v>
      </c>
      <c r="D165" s="9">
        <f>'т.2000 выгрузка '!D150</f>
        <v>0</v>
      </c>
      <c r="E165" s="9">
        <f>'т.2000 выгрузка '!E150</f>
        <v>0</v>
      </c>
      <c r="F165" s="9">
        <f>'т.2000 выгрузка '!F150</f>
        <v>0</v>
      </c>
      <c r="G165" s="9">
        <f>'т.2000 выгрузка '!G150</f>
        <v>0</v>
      </c>
      <c r="H165" s="9">
        <f>'т.2000 выгрузка '!H150</f>
        <v>0</v>
      </c>
      <c r="I165" s="9">
        <f>'т.2000 выгрузка '!I150</f>
        <v>0</v>
      </c>
      <c r="J165" s="9">
        <f>'т.2000 выгрузка '!J150</f>
        <v>0</v>
      </c>
      <c r="K165" s="9">
        <f>'т.2000 выгрузка '!K150</f>
        <v>0</v>
      </c>
      <c r="L165" s="9">
        <f>'т.2000 выгрузка '!L150</f>
        <v>0</v>
      </c>
      <c r="M165" s="9">
        <f>'т.2000 выгрузка '!M150</f>
        <v>0</v>
      </c>
      <c r="N165" s="9">
        <f>'т.2000 выгрузка '!N150</f>
        <v>0</v>
      </c>
      <c r="O165" s="9">
        <f>'т.2000 выгрузка '!O150</f>
        <v>0</v>
      </c>
      <c r="P165" s="9">
        <f>'т.2000 выгрузка '!P150</f>
        <v>0</v>
      </c>
      <c r="Q165" s="9">
        <f>'т.2000 выгрузка '!Q150</f>
        <v>0</v>
      </c>
      <c r="R165" s="9">
        <f>'т.2000 выгрузка '!R150</f>
        <v>0</v>
      </c>
      <c r="S165" s="9">
        <f>'т.2000 выгрузка '!S150</f>
        <v>0</v>
      </c>
      <c r="T165" s="9">
        <f>'т.2000 выгрузка '!T150</f>
        <v>0</v>
      </c>
      <c r="U165" s="9">
        <f>'т.2000 выгрузка '!U150</f>
        <v>0</v>
      </c>
      <c r="V165" s="15">
        <f t="shared" si="86"/>
        <v>0</v>
      </c>
      <c r="W165" s="15">
        <f t="shared" si="85"/>
        <v>0</v>
      </c>
      <c r="X165" s="15">
        <f t="shared" si="85"/>
        <v>0</v>
      </c>
      <c r="Y165" s="15">
        <f t="shared" si="85"/>
        <v>0</v>
      </c>
      <c r="Z165" s="15">
        <f t="shared" si="85"/>
        <v>0</v>
      </c>
      <c r="AA165" s="15">
        <f t="shared" si="85"/>
        <v>0</v>
      </c>
      <c r="AB165" s="15">
        <f t="shared" si="85"/>
        <v>0</v>
      </c>
      <c r="AC165" s="15">
        <f t="shared" si="85"/>
        <v>0</v>
      </c>
      <c r="AD165" s="15">
        <f t="shared" si="85"/>
        <v>0</v>
      </c>
      <c r="AE165" s="6">
        <f t="shared" si="84"/>
        <v>0</v>
      </c>
      <c r="AF165" s="6">
        <f t="shared" si="84"/>
        <v>0</v>
      </c>
      <c r="AG165" s="99" t="str">
        <f t="shared" si="73"/>
        <v>0</v>
      </c>
      <c r="AH165" s="6">
        <f t="shared" si="77"/>
        <v>0</v>
      </c>
      <c r="AI165" s="6">
        <f t="shared" si="78"/>
        <v>0</v>
      </c>
      <c r="AJ165" s="6">
        <f t="shared" si="79"/>
        <v>0</v>
      </c>
      <c r="AK165" s="121" t="str">
        <f t="shared" si="74"/>
        <v>-</v>
      </c>
      <c r="AL165" s="121" t="str">
        <f t="shared" si="75"/>
        <v>-</v>
      </c>
      <c r="AM165" s="121" t="str">
        <f t="shared" si="76"/>
        <v>-</v>
      </c>
    </row>
    <row r="166" spans="1:39" ht="15">
      <c r="A166" s="8" t="s">
        <v>440</v>
      </c>
      <c r="B166" s="8" t="s">
        <v>441</v>
      </c>
      <c r="C166" s="8" t="s">
        <v>442</v>
      </c>
      <c r="D166" s="9">
        <f>'т.2000 выгрузка '!D151</f>
        <v>0</v>
      </c>
      <c r="E166" s="9">
        <f>'т.2000 выгрузка '!E151</f>
        <v>0</v>
      </c>
      <c r="F166" s="9">
        <f>'т.2000 выгрузка '!F151</f>
        <v>0</v>
      </c>
      <c r="G166" s="9">
        <f>'т.2000 выгрузка '!G151</f>
        <v>0</v>
      </c>
      <c r="H166" s="9">
        <f>'т.2000 выгрузка '!H151</f>
        <v>0</v>
      </c>
      <c r="I166" s="9">
        <f>'т.2000 выгрузка '!I151</f>
        <v>0</v>
      </c>
      <c r="J166" s="9">
        <f>'т.2000 выгрузка '!J151</f>
        <v>0</v>
      </c>
      <c r="K166" s="9">
        <f>'т.2000 выгрузка '!K151</f>
        <v>0</v>
      </c>
      <c r="L166" s="9">
        <f>'т.2000 выгрузка '!L151</f>
        <v>0</v>
      </c>
      <c r="M166" s="9">
        <f>'т.2000 выгрузка '!M151</f>
        <v>0</v>
      </c>
      <c r="N166" s="9">
        <f>'т.2000 выгрузка '!N151</f>
        <v>0</v>
      </c>
      <c r="O166" s="9">
        <f>'т.2000 выгрузка '!O151</f>
        <v>0</v>
      </c>
      <c r="P166" s="9">
        <f>'т.2000 выгрузка '!P151</f>
        <v>0</v>
      </c>
      <c r="Q166" s="9">
        <f>'т.2000 выгрузка '!Q151</f>
        <v>0</v>
      </c>
      <c r="R166" s="9">
        <f>'т.2000 выгрузка '!R151</f>
        <v>0</v>
      </c>
      <c r="S166" s="9">
        <f>'т.2000 выгрузка '!S151</f>
        <v>0</v>
      </c>
      <c r="T166" s="9">
        <f>'т.2000 выгрузка '!T151</f>
        <v>0</v>
      </c>
      <c r="U166" s="9">
        <f>'т.2000 выгрузка '!U151</f>
        <v>0</v>
      </c>
      <c r="V166" s="15">
        <f t="shared" si="86"/>
        <v>0</v>
      </c>
      <c r="W166" s="15">
        <f t="shared" si="85"/>
        <v>0</v>
      </c>
      <c r="X166" s="15">
        <f t="shared" si="85"/>
        <v>0</v>
      </c>
      <c r="Y166" s="15">
        <f t="shared" si="85"/>
        <v>0</v>
      </c>
      <c r="Z166" s="15">
        <f t="shared" si="85"/>
        <v>0</v>
      </c>
      <c r="AA166" s="15">
        <f t="shared" si="85"/>
        <v>0</v>
      </c>
      <c r="AB166" s="15">
        <f t="shared" si="85"/>
        <v>0</v>
      </c>
      <c r="AC166" s="15">
        <f t="shared" si="85"/>
        <v>0</v>
      </c>
      <c r="AD166" s="15">
        <f t="shared" si="85"/>
        <v>0</v>
      </c>
      <c r="AE166" s="6">
        <f t="shared" si="84"/>
        <v>0</v>
      </c>
      <c r="AF166" s="6">
        <f t="shared" si="84"/>
        <v>0</v>
      </c>
      <c r="AG166" s="99" t="str">
        <f t="shared" si="73"/>
        <v>0</v>
      </c>
      <c r="AH166" s="6">
        <f t="shared" si="77"/>
        <v>0</v>
      </c>
      <c r="AI166" s="6">
        <f t="shared" si="78"/>
        <v>0</v>
      </c>
      <c r="AJ166" s="6">
        <f t="shared" si="79"/>
        <v>0</v>
      </c>
      <c r="AK166" s="121" t="str">
        <f t="shared" si="74"/>
        <v>-</v>
      </c>
      <c r="AL166" s="121" t="str">
        <f t="shared" si="75"/>
        <v>-</v>
      </c>
      <c r="AM166" s="121" t="str">
        <f t="shared" si="76"/>
        <v>-</v>
      </c>
    </row>
    <row r="167" spans="1:39" ht="26.25">
      <c r="A167" s="8" t="s">
        <v>443</v>
      </c>
      <c r="B167" s="8" t="s">
        <v>444</v>
      </c>
      <c r="C167" s="8" t="s">
        <v>445</v>
      </c>
      <c r="D167" s="9">
        <f>'т.2000 выгрузка '!D152</f>
        <v>0</v>
      </c>
      <c r="E167" s="9">
        <f>'т.2000 выгрузка '!E152</f>
        <v>0</v>
      </c>
      <c r="F167" s="9">
        <f>'т.2000 выгрузка '!F152</f>
        <v>0</v>
      </c>
      <c r="G167" s="9">
        <f>'т.2000 выгрузка '!G152</f>
        <v>0</v>
      </c>
      <c r="H167" s="9">
        <f>'т.2000 выгрузка '!H152</f>
        <v>0</v>
      </c>
      <c r="I167" s="9">
        <f>'т.2000 выгрузка '!I152</f>
        <v>0</v>
      </c>
      <c r="J167" s="9">
        <f>'т.2000 выгрузка '!J152</f>
        <v>0</v>
      </c>
      <c r="K167" s="9">
        <f>'т.2000 выгрузка '!K152</f>
        <v>0</v>
      </c>
      <c r="L167" s="9">
        <f>'т.2000 выгрузка '!L152</f>
        <v>0</v>
      </c>
      <c r="M167" s="9">
        <f>'т.2000 выгрузка '!M152</f>
        <v>0</v>
      </c>
      <c r="N167" s="9">
        <f>'т.2000 выгрузка '!N152</f>
        <v>0</v>
      </c>
      <c r="O167" s="9">
        <f>'т.2000 выгрузка '!O152</f>
        <v>0</v>
      </c>
      <c r="P167" s="9">
        <f>'т.2000 выгрузка '!P152</f>
        <v>0</v>
      </c>
      <c r="Q167" s="9">
        <f>'т.2000 выгрузка '!Q152</f>
        <v>0</v>
      </c>
      <c r="R167" s="9">
        <f>'т.2000 выгрузка '!R152</f>
        <v>0</v>
      </c>
      <c r="S167" s="9">
        <f>'т.2000 выгрузка '!S152</f>
        <v>0</v>
      </c>
      <c r="T167" s="9">
        <f>'т.2000 выгрузка '!T152</f>
        <v>0</v>
      </c>
      <c r="U167" s="9">
        <f>'т.2000 выгрузка '!U152</f>
        <v>0</v>
      </c>
      <c r="V167" s="15">
        <f>D167-M167</f>
        <v>0</v>
      </c>
      <c r="W167" s="15">
        <f t="shared" si="85"/>
        <v>0</v>
      </c>
      <c r="X167" s="15">
        <f t="shared" si="85"/>
        <v>0</v>
      </c>
      <c r="Y167" s="15">
        <f t="shared" si="85"/>
        <v>0</v>
      </c>
      <c r="Z167" s="15">
        <f t="shared" si="85"/>
        <v>0</v>
      </c>
      <c r="AA167" s="15">
        <f t="shared" si="85"/>
        <v>0</v>
      </c>
      <c r="AB167" s="15">
        <f t="shared" si="85"/>
        <v>0</v>
      </c>
      <c r="AC167" s="15">
        <f t="shared" si="85"/>
        <v>0</v>
      </c>
      <c r="AD167" s="15">
        <f t="shared" si="85"/>
        <v>0</v>
      </c>
      <c r="AE167" s="6">
        <f t="shared" si="84"/>
        <v>0</v>
      </c>
      <c r="AF167" s="6">
        <f t="shared" si="84"/>
        <v>0</v>
      </c>
      <c r="AG167" s="99" t="str">
        <f t="shared" si="73"/>
        <v>0</v>
      </c>
      <c r="AH167" s="6">
        <f t="shared" si="77"/>
        <v>0</v>
      </c>
      <c r="AI167" s="6">
        <f t="shared" si="78"/>
        <v>0</v>
      </c>
      <c r="AJ167" s="6">
        <f t="shared" si="79"/>
        <v>0</v>
      </c>
      <c r="AK167" s="121" t="str">
        <f t="shared" si="74"/>
        <v>-</v>
      </c>
      <c r="AL167" s="121" t="str">
        <f t="shared" si="75"/>
        <v>-</v>
      </c>
      <c r="AM167" s="121" t="str">
        <f t="shared" si="76"/>
        <v>-</v>
      </c>
    </row>
    <row r="168" spans="1:39" ht="51.75">
      <c r="A168" s="8" t="s">
        <v>446</v>
      </c>
      <c r="B168" s="8" t="s">
        <v>447</v>
      </c>
      <c r="C168" s="8" t="s">
        <v>448</v>
      </c>
      <c r="D168" s="9">
        <f>'т.2000 выгрузка '!D153</f>
        <v>0</v>
      </c>
      <c r="E168" s="9">
        <f>'т.2000 выгрузка '!E153</f>
        <v>0</v>
      </c>
      <c r="F168" s="9">
        <f>'т.2000 выгрузка '!F153</f>
        <v>0</v>
      </c>
      <c r="G168" s="9">
        <f>'т.2000 выгрузка '!G153</f>
        <v>0</v>
      </c>
      <c r="H168" s="9">
        <f>'т.2000 выгрузка '!H153</f>
        <v>0</v>
      </c>
      <c r="I168" s="9">
        <f>'т.2000 выгрузка '!I153</f>
        <v>0</v>
      </c>
      <c r="J168" s="9">
        <f>'т.2000 выгрузка '!J153</f>
        <v>0</v>
      </c>
      <c r="K168" s="9">
        <f>'т.2000 выгрузка '!K153</f>
        <v>0</v>
      </c>
      <c r="L168" s="9">
        <f>'т.2000 выгрузка '!L153</f>
        <v>0</v>
      </c>
      <c r="M168" s="9">
        <f>'т.2000 выгрузка '!M153</f>
        <v>0</v>
      </c>
      <c r="N168" s="9">
        <f>'т.2000 выгрузка '!N153</f>
        <v>0</v>
      </c>
      <c r="O168" s="9">
        <f>'т.2000 выгрузка '!O153</f>
        <v>0</v>
      </c>
      <c r="P168" s="9">
        <f>'т.2000 выгрузка '!P153</f>
        <v>0</v>
      </c>
      <c r="Q168" s="9">
        <f>'т.2000 выгрузка '!Q153</f>
        <v>0</v>
      </c>
      <c r="R168" s="9">
        <f>'т.2000 выгрузка '!R153</f>
        <v>0</v>
      </c>
      <c r="S168" s="9">
        <f>'т.2000 выгрузка '!S153</f>
        <v>0</v>
      </c>
      <c r="T168" s="9">
        <f>'т.2000 выгрузка '!T153</f>
        <v>0</v>
      </c>
      <c r="U168" s="9">
        <f>'т.2000 выгрузка '!U153</f>
        <v>0</v>
      </c>
      <c r="V168" s="15">
        <f t="shared" ref="V168:V181" si="88">D168-M168</f>
        <v>0</v>
      </c>
      <c r="W168" s="15">
        <f t="shared" si="85"/>
        <v>0</v>
      </c>
      <c r="X168" s="15">
        <f t="shared" si="85"/>
        <v>0</v>
      </c>
      <c r="Y168" s="15">
        <f t="shared" si="85"/>
        <v>0</v>
      </c>
      <c r="Z168" s="15">
        <f t="shared" si="85"/>
        <v>0</v>
      </c>
      <c r="AA168" s="15">
        <f t="shared" si="85"/>
        <v>0</v>
      </c>
      <c r="AB168" s="15">
        <f t="shared" si="85"/>
        <v>0</v>
      </c>
      <c r="AC168" s="15">
        <f t="shared" si="85"/>
        <v>0</v>
      </c>
      <c r="AD168" s="15">
        <f t="shared" si="85"/>
        <v>0</v>
      </c>
      <c r="AE168" s="6">
        <f t="shared" si="84"/>
        <v>0</v>
      </c>
      <c r="AF168" s="6">
        <f t="shared" si="84"/>
        <v>0</v>
      </c>
      <c r="AG168" s="99" t="str">
        <f t="shared" si="73"/>
        <v>0</v>
      </c>
      <c r="AH168" s="6">
        <f t="shared" si="77"/>
        <v>0</v>
      </c>
      <c r="AI168" s="6">
        <f t="shared" si="78"/>
        <v>0</v>
      </c>
      <c r="AJ168" s="6">
        <f t="shared" si="79"/>
        <v>0</v>
      </c>
      <c r="AK168" s="121" t="str">
        <f t="shared" si="74"/>
        <v>-</v>
      </c>
      <c r="AL168" s="121" t="str">
        <f t="shared" si="75"/>
        <v>-</v>
      </c>
      <c r="AM168" s="121" t="str">
        <f t="shared" si="76"/>
        <v>-</v>
      </c>
    </row>
    <row r="169" spans="1:39" ht="26.25">
      <c r="A169" s="8" t="s">
        <v>449</v>
      </c>
      <c r="B169" s="8" t="s">
        <v>450</v>
      </c>
      <c r="C169" s="8" t="s">
        <v>451</v>
      </c>
      <c r="D169" s="9">
        <f>'т.2000 выгрузка '!D154</f>
        <v>0</v>
      </c>
      <c r="E169" s="9">
        <f>'т.2000 выгрузка '!E154</f>
        <v>0</v>
      </c>
      <c r="F169" s="9">
        <f>'т.2000 выгрузка '!F154</f>
        <v>0</v>
      </c>
      <c r="G169" s="9">
        <f>'т.2000 выгрузка '!G154</f>
        <v>0</v>
      </c>
      <c r="H169" s="9">
        <f>'т.2000 выгрузка '!H154</f>
        <v>0</v>
      </c>
      <c r="I169" s="9">
        <f>'т.2000 выгрузка '!I154</f>
        <v>0</v>
      </c>
      <c r="J169" s="9">
        <f>'т.2000 выгрузка '!J154</f>
        <v>0</v>
      </c>
      <c r="K169" s="9">
        <f>'т.2000 выгрузка '!K154</f>
        <v>0</v>
      </c>
      <c r="L169" s="9">
        <f>'т.2000 выгрузка '!L154</f>
        <v>0</v>
      </c>
      <c r="M169" s="9">
        <f>'т.2000 выгрузка '!M154</f>
        <v>0</v>
      </c>
      <c r="N169" s="9">
        <f>'т.2000 выгрузка '!N154</f>
        <v>0</v>
      </c>
      <c r="O169" s="9">
        <f>'т.2000 выгрузка '!O154</f>
        <v>0</v>
      </c>
      <c r="P169" s="9">
        <f>'т.2000 выгрузка '!P154</f>
        <v>0</v>
      </c>
      <c r="Q169" s="9">
        <f>'т.2000 выгрузка '!Q154</f>
        <v>0</v>
      </c>
      <c r="R169" s="9">
        <f>'т.2000 выгрузка '!R154</f>
        <v>0</v>
      </c>
      <c r="S169" s="9">
        <f>'т.2000 выгрузка '!S154</f>
        <v>0</v>
      </c>
      <c r="T169" s="9">
        <f>'т.2000 выгрузка '!T154</f>
        <v>0</v>
      </c>
      <c r="U169" s="9">
        <f>'т.2000 выгрузка '!U154</f>
        <v>0</v>
      </c>
      <c r="V169" s="15">
        <f t="shared" si="88"/>
        <v>0</v>
      </c>
      <c r="W169" s="15">
        <f t="shared" si="85"/>
        <v>0</v>
      </c>
      <c r="X169" s="15">
        <f t="shared" si="85"/>
        <v>0</v>
      </c>
      <c r="Y169" s="15">
        <f t="shared" si="85"/>
        <v>0</v>
      </c>
      <c r="Z169" s="15">
        <f t="shared" si="85"/>
        <v>0</v>
      </c>
      <c r="AA169" s="15">
        <f t="shared" si="85"/>
        <v>0</v>
      </c>
      <c r="AB169" s="15">
        <f t="shared" si="85"/>
        <v>0</v>
      </c>
      <c r="AC169" s="15">
        <f t="shared" si="85"/>
        <v>0</v>
      </c>
      <c r="AD169" s="15">
        <f t="shared" si="85"/>
        <v>0</v>
      </c>
      <c r="AE169" s="6">
        <f t="shared" si="84"/>
        <v>0</v>
      </c>
      <c r="AF169" s="6">
        <f t="shared" si="84"/>
        <v>0</v>
      </c>
      <c r="AG169" s="99" t="str">
        <f t="shared" si="73"/>
        <v>0</v>
      </c>
      <c r="AH169" s="6">
        <f t="shared" si="77"/>
        <v>0</v>
      </c>
      <c r="AI169" s="6">
        <f t="shared" si="78"/>
        <v>0</v>
      </c>
      <c r="AJ169" s="6">
        <f t="shared" si="79"/>
        <v>0</v>
      </c>
      <c r="AK169" s="121" t="str">
        <f t="shared" si="74"/>
        <v>-</v>
      </c>
      <c r="AL169" s="121" t="str">
        <f t="shared" si="75"/>
        <v>-</v>
      </c>
      <c r="AM169" s="121" t="str">
        <f t="shared" si="76"/>
        <v>-</v>
      </c>
    </row>
    <row r="170" spans="1:39" ht="26.25">
      <c r="A170" s="8" t="s">
        <v>452</v>
      </c>
      <c r="B170" s="8" t="s">
        <v>453</v>
      </c>
      <c r="C170" s="8" t="s">
        <v>454</v>
      </c>
      <c r="D170" s="9">
        <f>'т.2000 выгрузка '!D155</f>
        <v>0</v>
      </c>
      <c r="E170" s="9">
        <f>'т.2000 выгрузка '!E155</f>
        <v>0</v>
      </c>
      <c r="F170" s="9">
        <f>'т.2000 выгрузка '!F155</f>
        <v>0</v>
      </c>
      <c r="G170" s="9">
        <f>'т.2000 выгрузка '!G155</f>
        <v>0</v>
      </c>
      <c r="H170" s="9">
        <f>'т.2000 выгрузка '!H155</f>
        <v>0</v>
      </c>
      <c r="I170" s="9">
        <f>'т.2000 выгрузка '!I155</f>
        <v>0</v>
      </c>
      <c r="J170" s="9">
        <f>'т.2000 выгрузка '!J155</f>
        <v>0</v>
      </c>
      <c r="K170" s="9">
        <f>'т.2000 выгрузка '!K155</f>
        <v>0</v>
      </c>
      <c r="L170" s="9">
        <f>'т.2000 выгрузка '!L155</f>
        <v>0</v>
      </c>
      <c r="M170" s="9">
        <f>'т.2000 выгрузка '!M155</f>
        <v>0</v>
      </c>
      <c r="N170" s="9">
        <f>'т.2000 выгрузка '!N155</f>
        <v>0</v>
      </c>
      <c r="O170" s="9">
        <f>'т.2000 выгрузка '!O155</f>
        <v>0</v>
      </c>
      <c r="P170" s="9">
        <f>'т.2000 выгрузка '!P155</f>
        <v>0</v>
      </c>
      <c r="Q170" s="9">
        <f>'т.2000 выгрузка '!Q155</f>
        <v>0</v>
      </c>
      <c r="R170" s="9">
        <f>'т.2000 выгрузка '!R155</f>
        <v>0</v>
      </c>
      <c r="S170" s="9">
        <f>'т.2000 выгрузка '!S155</f>
        <v>0</v>
      </c>
      <c r="T170" s="9">
        <f>'т.2000 выгрузка '!T155</f>
        <v>0</v>
      </c>
      <c r="U170" s="9">
        <f>'т.2000 выгрузка '!U155</f>
        <v>0</v>
      </c>
      <c r="V170" s="15">
        <f t="shared" si="88"/>
        <v>0</v>
      </c>
      <c r="W170" s="15">
        <f t="shared" si="85"/>
        <v>0</v>
      </c>
      <c r="X170" s="15">
        <f t="shared" si="85"/>
        <v>0</v>
      </c>
      <c r="Y170" s="15">
        <f t="shared" si="85"/>
        <v>0</v>
      </c>
      <c r="Z170" s="15">
        <f t="shared" si="85"/>
        <v>0</v>
      </c>
      <c r="AA170" s="15">
        <f t="shared" si="85"/>
        <v>0</v>
      </c>
      <c r="AB170" s="15">
        <f t="shared" si="85"/>
        <v>0</v>
      </c>
      <c r="AC170" s="15">
        <f t="shared" si="85"/>
        <v>0</v>
      </c>
      <c r="AD170" s="15">
        <f t="shared" si="85"/>
        <v>0</v>
      </c>
      <c r="AE170" s="6">
        <f t="shared" si="84"/>
        <v>0</v>
      </c>
      <c r="AF170" s="6">
        <f t="shared" si="84"/>
        <v>0</v>
      </c>
      <c r="AG170" s="99" t="str">
        <f t="shared" si="73"/>
        <v>0</v>
      </c>
      <c r="AH170" s="6">
        <f t="shared" si="77"/>
        <v>0</v>
      </c>
      <c r="AI170" s="6">
        <f t="shared" si="78"/>
        <v>0</v>
      </c>
      <c r="AJ170" s="6">
        <f t="shared" si="79"/>
        <v>0</v>
      </c>
      <c r="AK170" s="121" t="str">
        <f t="shared" si="74"/>
        <v>-</v>
      </c>
      <c r="AL170" s="121" t="str">
        <f t="shared" si="75"/>
        <v>-</v>
      </c>
      <c r="AM170" s="121" t="str">
        <f t="shared" si="76"/>
        <v>-</v>
      </c>
    </row>
    <row r="171" spans="1:39" ht="15">
      <c r="A171" s="19" t="s">
        <v>797</v>
      </c>
      <c r="B171" s="20"/>
      <c r="C171" s="20"/>
      <c r="D171" s="21">
        <f>D163-D164-D165-D166-D167-D168-D169</f>
        <v>0</v>
      </c>
      <c r="E171" s="21">
        <f t="shared" ref="E171:U171" si="89">E163-E164-E165-E166-E167-E168-E169</f>
        <v>0</v>
      </c>
      <c r="F171" s="21">
        <f t="shared" si="89"/>
        <v>0</v>
      </c>
      <c r="G171" s="21">
        <f t="shared" si="89"/>
        <v>0</v>
      </c>
      <c r="H171" s="21">
        <f t="shared" si="89"/>
        <v>0</v>
      </c>
      <c r="I171" s="21">
        <f t="shared" si="89"/>
        <v>0</v>
      </c>
      <c r="J171" s="21">
        <f t="shared" si="89"/>
        <v>0</v>
      </c>
      <c r="K171" s="21">
        <f t="shared" si="89"/>
        <v>0</v>
      </c>
      <c r="L171" s="21">
        <f t="shared" si="89"/>
        <v>0</v>
      </c>
      <c r="M171" s="21">
        <f t="shared" si="89"/>
        <v>0</v>
      </c>
      <c r="N171" s="21">
        <f t="shared" si="89"/>
        <v>0</v>
      </c>
      <c r="O171" s="21">
        <f t="shared" si="89"/>
        <v>0</v>
      </c>
      <c r="P171" s="21">
        <f t="shared" si="89"/>
        <v>0</v>
      </c>
      <c r="Q171" s="21">
        <f t="shared" si="89"/>
        <v>0</v>
      </c>
      <c r="R171" s="21">
        <f t="shared" si="89"/>
        <v>0</v>
      </c>
      <c r="S171" s="21">
        <f t="shared" si="89"/>
        <v>0</v>
      </c>
      <c r="T171" s="21">
        <f t="shared" si="89"/>
        <v>0</v>
      </c>
      <c r="U171" s="21">
        <f t="shared" si="89"/>
        <v>0</v>
      </c>
      <c r="V171" s="21">
        <f t="shared" si="88"/>
        <v>0</v>
      </c>
      <c r="W171" s="21">
        <f t="shared" si="85"/>
        <v>0</v>
      </c>
      <c r="X171" s="21">
        <f t="shared" si="85"/>
        <v>0</v>
      </c>
      <c r="Y171" s="21">
        <f t="shared" si="85"/>
        <v>0</v>
      </c>
      <c r="Z171" s="21">
        <f t="shared" si="85"/>
        <v>0</v>
      </c>
      <c r="AA171" s="21">
        <f t="shared" si="85"/>
        <v>0</v>
      </c>
      <c r="AB171" s="21">
        <f t="shared" si="85"/>
        <v>0</v>
      </c>
      <c r="AC171" s="21">
        <f t="shared" si="85"/>
        <v>0</v>
      </c>
      <c r="AD171" s="21">
        <f t="shared" si="85"/>
        <v>0</v>
      </c>
      <c r="AE171" s="30">
        <f t="shared" si="84"/>
        <v>0</v>
      </c>
      <c r="AF171" s="30">
        <f t="shared" si="84"/>
        <v>0</v>
      </c>
      <c r="AG171" s="99" t="str">
        <f t="shared" si="73"/>
        <v>0</v>
      </c>
      <c r="AH171" s="30">
        <f t="shared" si="77"/>
        <v>0</v>
      </c>
      <c r="AI171" s="30">
        <f t="shared" si="78"/>
        <v>0</v>
      </c>
      <c r="AJ171" s="30">
        <f t="shared" si="79"/>
        <v>0</v>
      </c>
      <c r="AK171" s="121" t="str">
        <f t="shared" si="74"/>
        <v>-</v>
      </c>
      <c r="AL171" s="121" t="str">
        <f t="shared" si="75"/>
        <v>-</v>
      </c>
      <c r="AM171" s="121" t="str">
        <f t="shared" si="76"/>
        <v>-</v>
      </c>
    </row>
    <row r="172" spans="1:39" ht="39">
      <c r="A172" s="8" t="s">
        <v>455</v>
      </c>
      <c r="B172" s="8" t="s">
        <v>456</v>
      </c>
      <c r="C172" s="8" t="s">
        <v>457</v>
      </c>
      <c r="D172" s="9">
        <f>'т.2000 выгрузка '!D156</f>
        <v>0</v>
      </c>
      <c r="E172" s="9">
        <f>'т.2000 выгрузка '!E156</f>
        <v>0</v>
      </c>
      <c r="F172" s="9">
        <f>'т.2000 выгрузка '!F156</f>
        <v>0</v>
      </c>
      <c r="G172" s="9">
        <f>'т.2000 выгрузка '!G156</f>
        <v>0</v>
      </c>
      <c r="H172" s="9">
        <f>'т.2000 выгрузка '!H156</f>
        <v>0</v>
      </c>
      <c r="I172" s="9">
        <f>'т.2000 выгрузка '!I156</f>
        <v>0</v>
      </c>
      <c r="J172" s="9">
        <f>'т.2000 выгрузка '!J156</f>
        <v>0</v>
      </c>
      <c r="K172" s="9">
        <f>'т.2000 выгрузка '!K156</f>
        <v>0</v>
      </c>
      <c r="L172" s="9">
        <f>'т.2000 выгрузка '!L156</f>
        <v>0</v>
      </c>
      <c r="M172" s="9">
        <f>'т.2000 выгрузка '!M156</f>
        <v>0</v>
      </c>
      <c r="N172" s="9">
        <f>'т.2000 выгрузка '!N156</f>
        <v>0</v>
      </c>
      <c r="O172" s="9">
        <f>'т.2000 выгрузка '!O156</f>
        <v>0</v>
      </c>
      <c r="P172" s="9">
        <f>'т.2000 выгрузка '!P156</f>
        <v>0</v>
      </c>
      <c r="Q172" s="9">
        <f>'т.2000 выгрузка '!Q156</f>
        <v>0</v>
      </c>
      <c r="R172" s="9">
        <f>'т.2000 выгрузка '!R156</f>
        <v>0</v>
      </c>
      <c r="S172" s="9">
        <f>'т.2000 выгрузка '!S156</f>
        <v>0</v>
      </c>
      <c r="T172" s="9">
        <f>'т.2000 выгрузка '!T156</f>
        <v>0</v>
      </c>
      <c r="U172" s="9">
        <f>'т.2000 выгрузка '!U156</f>
        <v>0</v>
      </c>
      <c r="V172" s="15">
        <f t="shared" si="88"/>
        <v>0</v>
      </c>
      <c r="W172" s="15">
        <f t="shared" si="85"/>
        <v>0</v>
      </c>
      <c r="X172" s="15">
        <f t="shared" si="85"/>
        <v>0</v>
      </c>
      <c r="Y172" s="15">
        <f t="shared" si="85"/>
        <v>0</v>
      </c>
      <c r="Z172" s="15">
        <f t="shared" si="85"/>
        <v>0</v>
      </c>
      <c r="AA172" s="15">
        <f t="shared" si="85"/>
        <v>0</v>
      </c>
      <c r="AB172" s="15">
        <f t="shared" si="85"/>
        <v>0</v>
      </c>
      <c r="AC172" s="15">
        <f t="shared" si="85"/>
        <v>0</v>
      </c>
      <c r="AD172" s="15">
        <f t="shared" si="85"/>
        <v>0</v>
      </c>
      <c r="AE172" s="6">
        <f t="shared" si="84"/>
        <v>0</v>
      </c>
      <c r="AF172" s="6">
        <f t="shared" si="84"/>
        <v>0</v>
      </c>
      <c r="AG172" s="99" t="str">
        <f t="shared" si="73"/>
        <v>0</v>
      </c>
      <c r="AH172" s="6">
        <f t="shared" si="77"/>
        <v>0</v>
      </c>
      <c r="AI172" s="6">
        <f t="shared" si="78"/>
        <v>0</v>
      </c>
      <c r="AJ172" s="6">
        <f t="shared" si="79"/>
        <v>0</v>
      </c>
      <c r="AK172" s="121" t="str">
        <f t="shared" si="74"/>
        <v>-</v>
      </c>
      <c r="AL172" s="121" t="str">
        <f t="shared" si="75"/>
        <v>-</v>
      </c>
      <c r="AM172" s="121" t="str">
        <f t="shared" si="76"/>
        <v>-</v>
      </c>
    </row>
    <row r="173" spans="1:39" ht="26.25">
      <c r="A173" s="8" t="s">
        <v>458</v>
      </c>
      <c r="B173" s="8" t="s">
        <v>459</v>
      </c>
      <c r="C173" s="8" t="s">
        <v>460</v>
      </c>
      <c r="D173" s="9">
        <f>'т.2000 выгрузка '!D157</f>
        <v>0</v>
      </c>
      <c r="E173" s="9">
        <f>'т.2000 выгрузка '!E157</f>
        <v>0</v>
      </c>
      <c r="F173" s="9">
        <f>'т.2000 выгрузка '!F157</f>
        <v>0</v>
      </c>
      <c r="G173" s="9">
        <f>'т.2000 выгрузка '!G157</f>
        <v>0</v>
      </c>
      <c r="H173" s="9">
        <f>'т.2000 выгрузка '!H157</f>
        <v>0</v>
      </c>
      <c r="I173" s="9">
        <f>'т.2000 выгрузка '!I157</f>
        <v>0</v>
      </c>
      <c r="J173" s="9">
        <f>'т.2000 выгрузка '!J157</f>
        <v>0</v>
      </c>
      <c r="K173" s="9">
        <f>'т.2000 выгрузка '!K157</f>
        <v>0</v>
      </c>
      <c r="L173" s="9">
        <f>'т.2000 выгрузка '!L157</f>
        <v>0</v>
      </c>
      <c r="M173" s="9">
        <f>'т.2000 выгрузка '!M157</f>
        <v>0</v>
      </c>
      <c r="N173" s="9">
        <f>'т.2000 выгрузка '!N157</f>
        <v>0</v>
      </c>
      <c r="O173" s="9">
        <f>'т.2000 выгрузка '!O157</f>
        <v>0</v>
      </c>
      <c r="P173" s="9">
        <f>'т.2000 выгрузка '!P157</f>
        <v>0</v>
      </c>
      <c r="Q173" s="9">
        <f>'т.2000 выгрузка '!Q157</f>
        <v>0</v>
      </c>
      <c r="R173" s="9">
        <f>'т.2000 выгрузка '!R157</f>
        <v>0</v>
      </c>
      <c r="S173" s="9">
        <f>'т.2000 выгрузка '!S157</f>
        <v>0</v>
      </c>
      <c r="T173" s="9">
        <f>'т.2000 выгрузка '!T157</f>
        <v>0</v>
      </c>
      <c r="U173" s="9">
        <f>'т.2000 выгрузка '!U157</f>
        <v>0</v>
      </c>
      <c r="V173" s="15">
        <f t="shared" si="88"/>
        <v>0</v>
      </c>
      <c r="W173" s="15">
        <f t="shared" si="85"/>
        <v>0</v>
      </c>
      <c r="X173" s="15">
        <f t="shared" si="85"/>
        <v>0</v>
      </c>
      <c r="Y173" s="15">
        <f t="shared" si="85"/>
        <v>0</v>
      </c>
      <c r="Z173" s="15">
        <f t="shared" si="85"/>
        <v>0</v>
      </c>
      <c r="AA173" s="15">
        <f t="shared" si="85"/>
        <v>0</v>
      </c>
      <c r="AB173" s="15">
        <f t="shared" si="85"/>
        <v>0</v>
      </c>
      <c r="AC173" s="15">
        <f t="shared" si="85"/>
        <v>0</v>
      </c>
      <c r="AD173" s="15">
        <f t="shared" si="85"/>
        <v>0</v>
      </c>
      <c r="AE173" s="6">
        <f t="shared" si="84"/>
        <v>0</v>
      </c>
      <c r="AF173" s="6">
        <f t="shared" si="84"/>
        <v>0</v>
      </c>
      <c r="AG173" s="99" t="str">
        <f t="shared" si="73"/>
        <v>0</v>
      </c>
      <c r="AH173" s="6">
        <f t="shared" si="77"/>
        <v>0</v>
      </c>
      <c r="AI173" s="6">
        <f t="shared" si="78"/>
        <v>0</v>
      </c>
      <c r="AJ173" s="6">
        <f t="shared" si="79"/>
        <v>0</v>
      </c>
      <c r="AK173" s="121" t="str">
        <f t="shared" si="74"/>
        <v>-</v>
      </c>
      <c r="AL173" s="121" t="str">
        <f t="shared" si="75"/>
        <v>-</v>
      </c>
      <c r="AM173" s="121" t="str">
        <f t="shared" si="76"/>
        <v>-</v>
      </c>
    </row>
    <row r="174" spans="1:39" ht="15">
      <c r="A174" s="8" t="s">
        <v>461</v>
      </c>
      <c r="B174" s="8" t="s">
        <v>462</v>
      </c>
      <c r="C174" s="8" t="s">
        <v>463</v>
      </c>
      <c r="D174" s="9">
        <f>'т.2000 выгрузка '!D158</f>
        <v>0</v>
      </c>
      <c r="E174" s="9">
        <f>'т.2000 выгрузка '!E158</f>
        <v>0</v>
      </c>
      <c r="F174" s="9">
        <f>'т.2000 выгрузка '!F158</f>
        <v>0</v>
      </c>
      <c r="G174" s="9">
        <f>'т.2000 выгрузка '!G158</f>
        <v>0</v>
      </c>
      <c r="H174" s="9">
        <f>'т.2000 выгрузка '!H158</f>
        <v>0</v>
      </c>
      <c r="I174" s="9">
        <f>'т.2000 выгрузка '!I158</f>
        <v>0</v>
      </c>
      <c r="J174" s="9">
        <f>'т.2000 выгрузка '!J158</f>
        <v>0</v>
      </c>
      <c r="K174" s="9">
        <f>'т.2000 выгрузка '!K158</f>
        <v>0</v>
      </c>
      <c r="L174" s="9">
        <f>'т.2000 выгрузка '!L158</f>
        <v>0</v>
      </c>
      <c r="M174" s="9">
        <f>'т.2000 выгрузка '!M158</f>
        <v>0</v>
      </c>
      <c r="N174" s="9">
        <f>'т.2000 выгрузка '!N158</f>
        <v>0</v>
      </c>
      <c r="O174" s="9">
        <f>'т.2000 выгрузка '!O158</f>
        <v>0</v>
      </c>
      <c r="P174" s="9">
        <f>'т.2000 выгрузка '!P158</f>
        <v>0</v>
      </c>
      <c r="Q174" s="9">
        <f>'т.2000 выгрузка '!Q158</f>
        <v>0</v>
      </c>
      <c r="R174" s="9">
        <f>'т.2000 выгрузка '!R158</f>
        <v>0</v>
      </c>
      <c r="S174" s="9">
        <f>'т.2000 выгрузка '!S158</f>
        <v>0</v>
      </c>
      <c r="T174" s="9">
        <f>'т.2000 выгрузка '!T158</f>
        <v>0</v>
      </c>
      <c r="U174" s="9">
        <f>'т.2000 выгрузка '!U158</f>
        <v>0</v>
      </c>
      <c r="V174" s="15">
        <f t="shared" si="88"/>
        <v>0</v>
      </c>
      <c r="W174" s="15">
        <f t="shared" si="85"/>
        <v>0</v>
      </c>
      <c r="X174" s="15">
        <f t="shared" si="85"/>
        <v>0</v>
      </c>
      <c r="Y174" s="15">
        <f t="shared" si="85"/>
        <v>0</v>
      </c>
      <c r="Z174" s="15">
        <f t="shared" si="85"/>
        <v>0</v>
      </c>
      <c r="AA174" s="15">
        <f t="shared" si="85"/>
        <v>0</v>
      </c>
      <c r="AB174" s="15">
        <f t="shared" si="85"/>
        <v>0</v>
      </c>
      <c r="AC174" s="15">
        <f t="shared" si="85"/>
        <v>0</v>
      </c>
      <c r="AD174" s="15">
        <f t="shared" si="85"/>
        <v>0</v>
      </c>
      <c r="AE174" s="6">
        <f t="shared" si="84"/>
        <v>0</v>
      </c>
      <c r="AF174" s="6">
        <f t="shared" si="84"/>
        <v>0</v>
      </c>
      <c r="AG174" s="99" t="str">
        <f t="shared" si="73"/>
        <v>0</v>
      </c>
      <c r="AH174" s="6">
        <f t="shared" si="77"/>
        <v>0</v>
      </c>
      <c r="AI174" s="6">
        <f t="shared" si="78"/>
        <v>0</v>
      </c>
      <c r="AJ174" s="6">
        <f t="shared" si="79"/>
        <v>0</v>
      </c>
      <c r="AK174" s="121" t="str">
        <f t="shared" si="74"/>
        <v>-</v>
      </c>
      <c r="AL174" s="121" t="str">
        <f t="shared" si="75"/>
        <v>-</v>
      </c>
      <c r="AM174" s="121" t="str">
        <f t="shared" si="76"/>
        <v>-</v>
      </c>
    </row>
    <row r="175" spans="1:39" ht="15">
      <c r="A175" s="8" t="s">
        <v>464</v>
      </c>
      <c r="B175" s="8" t="s">
        <v>465</v>
      </c>
      <c r="C175" s="8" t="s">
        <v>466</v>
      </c>
      <c r="D175" s="9">
        <f>'т.2000 выгрузка '!D159</f>
        <v>0</v>
      </c>
      <c r="E175" s="9">
        <f>'т.2000 выгрузка '!E159</f>
        <v>0</v>
      </c>
      <c r="F175" s="9">
        <f>'т.2000 выгрузка '!F159</f>
        <v>0</v>
      </c>
      <c r="G175" s="9">
        <f>'т.2000 выгрузка '!G159</f>
        <v>0</v>
      </c>
      <c r="H175" s="9">
        <f>'т.2000 выгрузка '!H159</f>
        <v>0</v>
      </c>
      <c r="I175" s="9">
        <f>'т.2000 выгрузка '!I159</f>
        <v>0</v>
      </c>
      <c r="J175" s="9">
        <f>'т.2000 выгрузка '!J159</f>
        <v>0</v>
      </c>
      <c r="K175" s="9">
        <f>'т.2000 выгрузка '!K159</f>
        <v>0</v>
      </c>
      <c r="L175" s="9">
        <f>'т.2000 выгрузка '!L159</f>
        <v>0</v>
      </c>
      <c r="M175" s="9">
        <f>'т.2000 выгрузка '!M159</f>
        <v>0</v>
      </c>
      <c r="N175" s="9">
        <f>'т.2000 выгрузка '!N159</f>
        <v>0</v>
      </c>
      <c r="O175" s="9">
        <f>'т.2000 выгрузка '!O159</f>
        <v>0</v>
      </c>
      <c r="P175" s="9">
        <f>'т.2000 выгрузка '!P159</f>
        <v>0</v>
      </c>
      <c r="Q175" s="9">
        <f>'т.2000 выгрузка '!Q159</f>
        <v>0</v>
      </c>
      <c r="R175" s="9">
        <f>'т.2000 выгрузка '!R159</f>
        <v>0</v>
      </c>
      <c r="S175" s="9">
        <f>'т.2000 выгрузка '!S159</f>
        <v>0</v>
      </c>
      <c r="T175" s="9">
        <f>'т.2000 выгрузка '!T159</f>
        <v>0</v>
      </c>
      <c r="U175" s="9">
        <f>'т.2000 выгрузка '!U159</f>
        <v>0</v>
      </c>
      <c r="V175" s="15">
        <f t="shared" si="88"/>
        <v>0</v>
      </c>
      <c r="W175" s="15">
        <f t="shared" si="85"/>
        <v>0</v>
      </c>
      <c r="X175" s="15">
        <f t="shared" si="85"/>
        <v>0</v>
      </c>
      <c r="Y175" s="15">
        <f t="shared" si="85"/>
        <v>0</v>
      </c>
      <c r="Z175" s="15">
        <f t="shared" si="85"/>
        <v>0</v>
      </c>
      <c r="AA175" s="15">
        <f t="shared" si="85"/>
        <v>0</v>
      </c>
      <c r="AB175" s="15">
        <f t="shared" si="85"/>
        <v>0</v>
      </c>
      <c r="AC175" s="15">
        <f t="shared" si="85"/>
        <v>0</v>
      </c>
      <c r="AD175" s="15">
        <f t="shared" si="85"/>
        <v>0</v>
      </c>
      <c r="AE175" s="6">
        <f t="shared" si="84"/>
        <v>0</v>
      </c>
      <c r="AF175" s="6">
        <f t="shared" si="84"/>
        <v>0</v>
      </c>
      <c r="AG175" s="99" t="str">
        <f t="shared" si="73"/>
        <v>0</v>
      </c>
      <c r="AH175" s="6">
        <f t="shared" si="77"/>
        <v>0</v>
      </c>
      <c r="AI175" s="6">
        <f t="shared" si="78"/>
        <v>0</v>
      </c>
      <c r="AJ175" s="6">
        <f t="shared" si="79"/>
        <v>0</v>
      </c>
      <c r="AK175" s="121" t="str">
        <f t="shared" si="74"/>
        <v>-</v>
      </c>
      <c r="AL175" s="121" t="str">
        <f t="shared" si="75"/>
        <v>-</v>
      </c>
      <c r="AM175" s="121" t="str">
        <f t="shared" si="76"/>
        <v>-</v>
      </c>
    </row>
    <row r="176" spans="1:39" ht="26.25">
      <c r="A176" s="8" t="s">
        <v>467</v>
      </c>
      <c r="B176" s="8" t="s">
        <v>468</v>
      </c>
      <c r="C176" s="8" t="s">
        <v>469</v>
      </c>
      <c r="D176" s="9">
        <f>'т.2000 выгрузка '!D160</f>
        <v>0</v>
      </c>
      <c r="E176" s="9">
        <f>'т.2000 выгрузка '!E160</f>
        <v>0</v>
      </c>
      <c r="F176" s="9">
        <f>'т.2000 выгрузка '!F160</f>
        <v>0</v>
      </c>
      <c r="G176" s="9">
        <f>'т.2000 выгрузка '!G160</f>
        <v>0</v>
      </c>
      <c r="H176" s="9">
        <f>'т.2000 выгрузка '!H160</f>
        <v>0</v>
      </c>
      <c r="I176" s="9">
        <f>'т.2000 выгрузка '!I160</f>
        <v>0</v>
      </c>
      <c r="J176" s="9">
        <f>'т.2000 выгрузка '!J160</f>
        <v>0</v>
      </c>
      <c r="K176" s="9">
        <f>'т.2000 выгрузка '!K160</f>
        <v>0</v>
      </c>
      <c r="L176" s="9">
        <f>'т.2000 выгрузка '!L160</f>
        <v>0</v>
      </c>
      <c r="M176" s="9">
        <f>'т.2000 выгрузка '!M160</f>
        <v>0</v>
      </c>
      <c r="N176" s="9">
        <f>'т.2000 выгрузка '!N160</f>
        <v>0</v>
      </c>
      <c r="O176" s="9">
        <f>'т.2000 выгрузка '!O160</f>
        <v>0</v>
      </c>
      <c r="P176" s="9">
        <f>'т.2000 выгрузка '!P160</f>
        <v>0</v>
      </c>
      <c r="Q176" s="9">
        <f>'т.2000 выгрузка '!Q160</f>
        <v>0</v>
      </c>
      <c r="R176" s="9">
        <f>'т.2000 выгрузка '!R160</f>
        <v>0</v>
      </c>
      <c r="S176" s="9">
        <f>'т.2000 выгрузка '!S160</f>
        <v>0</v>
      </c>
      <c r="T176" s="9">
        <f>'т.2000 выгрузка '!T160</f>
        <v>0</v>
      </c>
      <c r="U176" s="9">
        <f>'т.2000 выгрузка '!U160</f>
        <v>0</v>
      </c>
      <c r="V176" s="15">
        <f t="shared" si="88"/>
        <v>0</v>
      </c>
      <c r="W176" s="15">
        <f t="shared" si="85"/>
        <v>0</v>
      </c>
      <c r="X176" s="15">
        <f t="shared" si="85"/>
        <v>0</v>
      </c>
      <c r="Y176" s="15">
        <f t="shared" si="85"/>
        <v>0</v>
      </c>
      <c r="Z176" s="15">
        <f t="shared" si="85"/>
        <v>0</v>
      </c>
      <c r="AA176" s="15">
        <f t="shared" si="85"/>
        <v>0</v>
      </c>
      <c r="AB176" s="15">
        <f t="shared" si="85"/>
        <v>0</v>
      </c>
      <c r="AC176" s="15">
        <f t="shared" si="85"/>
        <v>0</v>
      </c>
      <c r="AD176" s="15">
        <f t="shared" si="85"/>
        <v>0</v>
      </c>
      <c r="AE176" s="6">
        <f t="shared" si="84"/>
        <v>0</v>
      </c>
      <c r="AF176" s="6">
        <f t="shared" si="84"/>
        <v>0</v>
      </c>
      <c r="AG176" s="99" t="str">
        <f t="shared" si="73"/>
        <v>0</v>
      </c>
      <c r="AH176" s="6">
        <f t="shared" si="77"/>
        <v>0</v>
      </c>
      <c r="AI176" s="6">
        <f t="shared" si="78"/>
        <v>0</v>
      </c>
      <c r="AJ176" s="6">
        <f t="shared" si="79"/>
        <v>0</v>
      </c>
      <c r="AK176" s="121" t="str">
        <f t="shared" si="74"/>
        <v>-</v>
      </c>
      <c r="AL176" s="121" t="str">
        <f t="shared" si="75"/>
        <v>-</v>
      </c>
      <c r="AM176" s="121" t="str">
        <f t="shared" si="76"/>
        <v>-</v>
      </c>
    </row>
    <row r="177" spans="1:39" ht="15">
      <c r="A177" s="19" t="s">
        <v>799</v>
      </c>
      <c r="B177" s="20"/>
      <c r="C177" s="20"/>
      <c r="D177" s="21">
        <f>D173-D174-D175-D176</f>
        <v>0</v>
      </c>
      <c r="E177" s="21">
        <f t="shared" ref="E177:U177" si="90">E173-E174-E175-E176</f>
        <v>0</v>
      </c>
      <c r="F177" s="21">
        <f t="shared" si="90"/>
        <v>0</v>
      </c>
      <c r="G177" s="21">
        <f t="shared" si="90"/>
        <v>0</v>
      </c>
      <c r="H177" s="21">
        <f t="shared" si="90"/>
        <v>0</v>
      </c>
      <c r="I177" s="21">
        <f t="shared" si="90"/>
        <v>0</v>
      </c>
      <c r="J177" s="21">
        <f t="shared" si="90"/>
        <v>0</v>
      </c>
      <c r="K177" s="21">
        <f t="shared" si="90"/>
        <v>0</v>
      </c>
      <c r="L177" s="21">
        <f t="shared" si="90"/>
        <v>0</v>
      </c>
      <c r="M177" s="21">
        <f t="shared" si="90"/>
        <v>0</v>
      </c>
      <c r="N177" s="21">
        <f t="shared" si="90"/>
        <v>0</v>
      </c>
      <c r="O177" s="21">
        <f t="shared" si="90"/>
        <v>0</v>
      </c>
      <c r="P177" s="21">
        <f t="shared" si="90"/>
        <v>0</v>
      </c>
      <c r="Q177" s="21">
        <f t="shared" si="90"/>
        <v>0</v>
      </c>
      <c r="R177" s="21">
        <f t="shared" si="90"/>
        <v>0</v>
      </c>
      <c r="S177" s="21">
        <f t="shared" si="90"/>
        <v>0</v>
      </c>
      <c r="T177" s="21">
        <f t="shared" si="90"/>
        <v>0</v>
      </c>
      <c r="U177" s="21">
        <f t="shared" si="90"/>
        <v>0</v>
      </c>
      <c r="V177" s="21">
        <f t="shared" si="88"/>
        <v>0</v>
      </c>
      <c r="W177" s="21">
        <f t="shared" si="85"/>
        <v>0</v>
      </c>
      <c r="X177" s="21">
        <f t="shared" si="85"/>
        <v>0</v>
      </c>
      <c r="Y177" s="21">
        <f t="shared" si="85"/>
        <v>0</v>
      </c>
      <c r="Z177" s="21">
        <f t="shared" si="85"/>
        <v>0</v>
      </c>
      <c r="AA177" s="21">
        <f t="shared" si="85"/>
        <v>0</v>
      </c>
      <c r="AB177" s="21">
        <f t="shared" si="85"/>
        <v>0</v>
      </c>
      <c r="AC177" s="21">
        <f t="shared" si="85"/>
        <v>0</v>
      </c>
      <c r="AD177" s="21">
        <f t="shared" si="85"/>
        <v>0</v>
      </c>
      <c r="AE177" s="30">
        <f t="shared" si="84"/>
        <v>0</v>
      </c>
      <c r="AF177" s="30">
        <f t="shared" si="84"/>
        <v>0</v>
      </c>
      <c r="AG177" s="99" t="str">
        <f t="shared" si="73"/>
        <v>0</v>
      </c>
      <c r="AH177" s="30">
        <f t="shared" si="77"/>
        <v>0</v>
      </c>
      <c r="AI177" s="30">
        <f t="shared" si="78"/>
        <v>0</v>
      </c>
      <c r="AJ177" s="30">
        <f t="shared" si="79"/>
        <v>0</v>
      </c>
      <c r="AK177" s="121" t="str">
        <f t="shared" si="74"/>
        <v>-</v>
      </c>
      <c r="AL177" s="121" t="str">
        <f t="shared" si="75"/>
        <v>-</v>
      </c>
      <c r="AM177" s="121" t="str">
        <f t="shared" si="76"/>
        <v>-</v>
      </c>
    </row>
    <row r="178" spans="1:39" ht="15">
      <c r="A178" s="16" t="s">
        <v>794</v>
      </c>
      <c r="B178" s="17"/>
      <c r="C178" s="17"/>
      <c r="D178" s="18">
        <f>D132-D133-D134-D136-D142-D151-D152-D163-D172-D173</f>
        <v>0</v>
      </c>
      <c r="E178" s="18">
        <f t="shared" ref="E178:U178" si="91">E132-E133-E134-E136-E142-E151-E152-E163-E172-E173</f>
        <v>0</v>
      </c>
      <c r="F178" s="18">
        <f t="shared" si="91"/>
        <v>0</v>
      </c>
      <c r="G178" s="18">
        <f t="shared" si="91"/>
        <v>0</v>
      </c>
      <c r="H178" s="18">
        <f t="shared" si="91"/>
        <v>0</v>
      </c>
      <c r="I178" s="18">
        <f t="shared" si="91"/>
        <v>0</v>
      </c>
      <c r="J178" s="18">
        <f t="shared" si="91"/>
        <v>0</v>
      </c>
      <c r="K178" s="18">
        <f t="shared" si="91"/>
        <v>0</v>
      </c>
      <c r="L178" s="18">
        <f t="shared" si="91"/>
        <v>0</v>
      </c>
      <c r="M178" s="18">
        <f t="shared" si="91"/>
        <v>0</v>
      </c>
      <c r="N178" s="18">
        <f t="shared" si="91"/>
        <v>0</v>
      </c>
      <c r="O178" s="18">
        <f t="shared" si="91"/>
        <v>0</v>
      </c>
      <c r="P178" s="18">
        <f t="shared" si="91"/>
        <v>0</v>
      </c>
      <c r="Q178" s="18">
        <f t="shared" si="91"/>
        <v>0</v>
      </c>
      <c r="R178" s="18">
        <f t="shared" si="91"/>
        <v>0</v>
      </c>
      <c r="S178" s="18">
        <f t="shared" si="91"/>
        <v>0</v>
      </c>
      <c r="T178" s="18">
        <f t="shared" si="91"/>
        <v>0</v>
      </c>
      <c r="U178" s="18">
        <f t="shared" si="91"/>
        <v>0</v>
      </c>
      <c r="V178" s="18">
        <f t="shared" si="88"/>
        <v>0</v>
      </c>
      <c r="W178" s="18">
        <f t="shared" si="85"/>
        <v>0</v>
      </c>
      <c r="X178" s="18">
        <f t="shared" si="85"/>
        <v>0</v>
      </c>
      <c r="Y178" s="18">
        <f t="shared" si="85"/>
        <v>0</v>
      </c>
      <c r="Z178" s="18">
        <f t="shared" si="85"/>
        <v>0</v>
      </c>
      <c r="AA178" s="18">
        <f t="shared" si="85"/>
        <v>0</v>
      </c>
      <c r="AB178" s="18">
        <f t="shared" si="85"/>
        <v>0</v>
      </c>
      <c r="AC178" s="18">
        <f t="shared" si="85"/>
        <v>0</v>
      </c>
      <c r="AD178" s="18">
        <f t="shared" si="85"/>
        <v>0</v>
      </c>
      <c r="AE178" s="29">
        <f t="shared" si="84"/>
        <v>0</v>
      </c>
      <c r="AF178" s="29">
        <f t="shared" si="84"/>
        <v>0</v>
      </c>
      <c r="AG178" s="99" t="str">
        <f t="shared" si="73"/>
        <v>0</v>
      </c>
      <c r="AH178" s="47">
        <f t="shared" si="77"/>
        <v>0</v>
      </c>
      <c r="AI178" s="47">
        <f t="shared" si="78"/>
        <v>0</v>
      </c>
      <c r="AJ178" s="47">
        <f t="shared" si="79"/>
        <v>0</v>
      </c>
      <c r="AK178" s="121" t="str">
        <f t="shared" si="74"/>
        <v>-</v>
      </c>
      <c r="AL178" s="121" t="str">
        <f t="shared" si="75"/>
        <v>-</v>
      </c>
      <c r="AM178" s="121" t="str">
        <f t="shared" si="76"/>
        <v>-</v>
      </c>
    </row>
    <row r="179" spans="1:39" ht="15">
      <c r="A179" s="8" t="s">
        <v>470</v>
      </c>
      <c r="B179" s="8" t="s">
        <v>471</v>
      </c>
      <c r="C179" s="8" t="s">
        <v>472</v>
      </c>
      <c r="D179" s="9">
        <f>'т.2000 выгрузка '!D161</f>
        <v>0</v>
      </c>
      <c r="E179" s="9">
        <f>'т.2000 выгрузка '!E161</f>
        <v>0</v>
      </c>
      <c r="F179" s="9">
        <f>'т.2000 выгрузка '!F161</f>
        <v>0</v>
      </c>
      <c r="G179" s="9">
        <f>'т.2000 выгрузка '!G161</f>
        <v>0</v>
      </c>
      <c r="H179" s="9">
        <f>'т.2000 выгрузка '!H161</f>
        <v>0</v>
      </c>
      <c r="I179" s="9">
        <f>'т.2000 выгрузка '!I161</f>
        <v>0</v>
      </c>
      <c r="J179" s="9">
        <f>'т.2000 выгрузка '!J161</f>
        <v>0</v>
      </c>
      <c r="K179" s="9">
        <f>'т.2000 выгрузка '!K161</f>
        <v>0</v>
      </c>
      <c r="L179" s="9">
        <f>'т.2000 выгрузка '!L161</f>
        <v>0</v>
      </c>
      <c r="M179" s="9">
        <f>'т.2000 выгрузка '!M161</f>
        <v>0</v>
      </c>
      <c r="N179" s="9">
        <f>'т.2000 выгрузка '!N161</f>
        <v>0</v>
      </c>
      <c r="O179" s="9">
        <f>'т.2000 выгрузка '!O161</f>
        <v>0</v>
      </c>
      <c r="P179" s="9">
        <f>'т.2000 выгрузка '!P161</f>
        <v>0</v>
      </c>
      <c r="Q179" s="9">
        <f>'т.2000 выгрузка '!Q161</f>
        <v>0</v>
      </c>
      <c r="R179" s="9">
        <f>'т.2000 выгрузка '!R161</f>
        <v>0</v>
      </c>
      <c r="S179" s="9">
        <f>'т.2000 выгрузка '!S161</f>
        <v>0</v>
      </c>
      <c r="T179" s="9">
        <f>'т.2000 выгрузка '!T161</f>
        <v>0</v>
      </c>
      <c r="U179" s="9">
        <f>'т.2000 выгрузка '!U161</f>
        <v>0</v>
      </c>
      <c r="V179" s="15">
        <f t="shared" si="88"/>
        <v>0</v>
      </c>
      <c r="W179" s="15">
        <f t="shared" si="85"/>
        <v>0</v>
      </c>
      <c r="X179" s="15">
        <f t="shared" si="85"/>
        <v>0</v>
      </c>
      <c r="Y179" s="15">
        <f t="shared" si="85"/>
        <v>0</v>
      </c>
      <c r="Z179" s="15">
        <f t="shared" si="85"/>
        <v>0</v>
      </c>
      <c r="AA179" s="15">
        <f t="shared" si="85"/>
        <v>0</v>
      </c>
      <c r="AB179" s="15">
        <f t="shared" si="85"/>
        <v>0</v>
      </c>
      <c r="AC179" s="15">
        <f t="shared" si="85"/>
        <v>0</v>
      </c>
      <c r="AD179" s="15">
        <f t="shared" si="85"/>
        <v>0</v>
      </c>
      <c r="AE179" s="6">
        <f t="shared" si="84"/>
        <v>0</v>
      </c>
      <c r="AF179" s="6">
        <f t="shared" si="84"/>
        <v>0</v>
      </c>
      <c r="AG179" s="99" t="str">
        <f t="shared" si="73"/>
        <v>0</v>
      </c>
      <c r="AH179" s="6">
        <f t="shared" si="77"/>
        <v>0</v>
      </c>
      <c r="AI179" s="6">
        <f t="shared" si="78"/>
        <v>0</v>
      </c>
      <c r="AJ179" s="6">
        <f t="shared" si="79"/>
        <v>0</v>
      </c>
      <c r="AK179" s="121" t="str">
        <f t="shared" si="74"/>
        <v>-</v>
      </c>
      <c r="AL179" s="121" t="str">
        <f t="shared" si="75"/>
        <v>-</v>
      </c>
      <c r="AM179" s="121" t="str">
        <f t="shared" si="76"/>
        <v>-</v>
      </c>
    </row>
    <row r="180" spans="1:39" ht="39">
      <c r="A180" s="8" t="s">
        <v>473</v>
      </c>
      <c r="B180" s="8" t="s">
        <v>474</v>
      </c>
      <c r="C180" s="8" t="s">
        <v>475</v>
      </c>
      <c r="D180" s="9">
        <f>'т.2000 выгрузка '!D162</f>
        <v>0</v>
      </c>
      <c r="E180" s="9">
        <f>'т.2000 выгрузка '!E162</f>
        <v>0</v>
      </c>
      <c r="F180" s="9">
        <f>'т.2000 выгрузка '!F162</f>
        <v>0</v>
      </c>
      <c r="G180" s="9">
        <f>'т.2000 выгрузка '!G162</f>
        <v>0</v>
      </c>
      <c r="H180" s="9">
        <f>'т.2000 выгрузка '!H162</f>
        <v>0</v>
      </c>
      <c r="I180" s="9">
        <f>'т.2000 выгрузка '!I162</f>
        <v>0</v>
      </c>
      <c r="J180" s="9">
        <f>'т.2000 выгрузка '!J162</f>
        <v>0</v>
      </c>
      <c r="K180" s="9">
        <f>'т.2000 выгрузка '!K162</f>
        <v>0</v>
      </c>
      <c r="L180" s="9">
        <f>'т.2000 выгрузка '!L162</f>
        <v>0</v>
      </c>
      <c r="M180" s="9">
        <f>'т.2000 выгрузка '!M162</f>
        <v>0</v>
      </c>
      <c r="N180" s="9">
        <f>'т.2000 выгрузка '!N162</f>
        <v>0</v>
      </c>
      <c r="O180" s="9">
        <f>'т.2000 выгрузка '!O162</f>
        <v>0</v>
      </c>
      <c r="P180" s="9">
        <f>'т.2000 выгрузка '!P162</f>
        <v>0</v>
      </c>
      <c r="Q180" s="9">
        <f>'т.2000 выгрузка '!Q162</f>
        <v>0</v>
      </c>
      <c r="R180" s="9">
        <f>'т.2000 выгрузка '!R162</f>
        <v>0</v>
      </c>
      <c r="S180" s="9">
        <f>'т.2000 выгрузка '!S162</f>
        <v>0</v>
      </c>
      <c r="T180" s="9">
        <f>'т.2000 выгрузка '!T162</f>
        <v>0</v>
      </c>
      <c r="U180" s="9">
        <f>'т.2000 выгрузка '!U162</f>
        <v>0</v>
      </c>
      <c r="V180" s="15">
        <f t="shared" si="88"/>
        <v>0</v>
      </c>
      <c r="W180" s="15">
        <f t="shared" si="85"/>
        <v>0</v>
      </c>
      <c r="X180" s="15">
        <f t="shared" si="85"/>
        <v>0</v>
      </c>
      <c r="Y180" s="15">
        <f t="shared" si="85"/>
        <v>0</v>
      </c>
      <c r="Z180" s="15">
        <f t="shared" si="85"/>
        <v>0</v>
      </c>
      <c r="AA180" s="15">
        <f t="shared" si="85"/>
        <v>0</v>
      </c>
      <c r="AB180" s="15">
        <f t="shared" si="85"/>
        <v>0</v>
      </c>
      <c r="AC180" s="15">
        <f t="shared" si="85"/>
        <v>0</v>
      </c>
      <c r="AD180" s="15">
        <f t="shared" si="85"/>
        <v>0</v>
      </c>
      <c r="AE180" s="6">
        <f t="shared" si="84"/>
        <v>0</v>
      </c>
      <c r="AF180" s="6">
        <f t="shared" si="84"/>
        <v>0</v>
      </c>
      <c r="AG180" s="99" t="str">
        <f t="shared" si="73"/>
        <v>0</v>
      </c>
      <c r="AH180" s="6">
        <f t="shared" si="77"/>
        <v>0</v>
      </c>
      <c r="AI180" s="6">
        <f t="shared" si="78"/>
        <v>0</v>
      </c>
      <c r="AJ180" s="6">
        <f t="shared" si="79"/>
        <v>0</v>
      </c>
      <c r="AK180" s="121" t="str">
        <f t="shared" si="74"/>
        <v>-</v>
      </c>
      <c r="AL180" s="121" t="str">
        <f t="shared" si="75"/>
        <v>-</v>
      </c>
      <c r="AM180" s="121" t="str">
        <f t="shared" si="76"/>
        <v>-</v>
      </c>
    </row>
    <row r="181" spans="1:39" ht="15">
      <c r="A181" s="8" t="s">
        <v>476</v>
      </c>
      <c r="B181" s="8" t="s">
        <v>477</v>
      </c>
      <c r="C181" s="8" t="s">
        <v>478</v>
      </c>
      <c r="D181" s="9">
        <f>'т.2000 выгрузка '!D163</f>
        <v>0</v>
      </c>
      <c r="E181" s="9">
        <f>'т.2000 выгрузка '!E163</f>
        <v>0</v>
      </c>
      <c r="F181" s="9">
        <f>'т.2000 выгрузка '!F163</f>
        <v>0</v>
      </c>
      <c r="G181" s="9">
        <f>'т.2000 выгрузка '!G163</f>
        <v>0</v>
      </c>
      <c r="H181" s="9">
        <f>'т.2000 выгрузка '!H163</f>
        <v>0</v>
      </c>
      <c r="I181" s="9">
        <f>'т.2000 выгрузка '!I163</f>
        <v>0</v>
      </c>
      <c r="J181" s="9">
        <f>'т.2000 выгрузка '!J163</f>
        <v>0</v>
      </c>
      <c r="K181" s="9">
        <f>'т.2000 выгрузка '!K163</f>
        <v>0</v>
      </c>
      <c r="L181" s="9">
        <f>'т.2000 выгрузка '!L163</f>
        <v>0</v>
      </c>
      <c r="M181" s="9">
        <f>'т.2000 выгрузка '!M163</f>
        <v>0</v>
      </c>
      <c r="N181" s="9">
        <f>'т.2000 выгрузка '!N163</f>
        <v>0</v>
      </c>
      <c r="O181" s="9">
        <f>'т.2000 выгрузка '!O163</f>
        <v>0</v>
      </c>
      <c r="P181" s="9">
        <f>'т.2000 выгрузка '!P163</f>
        <v>0</v>
      </c>
      <c r="Q181" s="9">
        <f>'т.2000 выгрузка '!Q163</f>
        <v>0</v>
      </c>
      <c r="R181" s="9">
        <f>'т.2000 выгрузка '!R163</f>
        <v>0</v>
      </c>
      <c r="S181" s="9">
        <f>'т.2000 выгрузка '!S163</f>
        <v>0</v>
      </c>
      <c r="T181" s="9">
        <f>'т.2000 выгрузка '!T163</f>
        <v>0</v>
      </c>
      <c r="U181" s="9">
        <f>'т.2000 выгрузка '!U163</f>
        <v>0</v>
      </c>
      <c r="V181" s="15">
        <f t="shared" si="88"/>
        <v>0</v>
      </c>
      <c r="W181" s="15">
        <f t="shared" si="85"/>
        <v>0</v>
      </c>
      <c r="X181" s="15">
        <f t="shared" si="85"/>
        <v>0</v>
      </c>
      <c r="Y181" s="15">
        <f t="shared" si="85"/>
        <v>0</v>
      </c>
      <c r="Z181" s="15">
        <f t="shared" si="85"/>
        <v>0</v>
      </c>
      <c r="AA181" s="15">
        <f t="shared" si="85"/>
        <v>0</v>
      </c>
      <c r="AB181" s="15">
        <f t="shared" si="85"/>
        <v>0</v>
      </c>
      <c r="AC181" s="15">
        <f t="shared" si="85"/>
        <v>0</v>
      </c>
      <c r="AD181" s="15">
        <f t="shared" si="85"/>
        <v>0</v>
      </c>
      <c r="AE181" s="6">
        <f t="shared" si="84"/>
        <v>0</v>
      </c>
      <c r="AF181" s="6">
        <f t="shared" si="84"/>
        <v>0</v>
      </c>
      <c r="AG181" s="99" t="str">
        <f t="shared" si="73"/>
        <v>0</v>
      </c>
      <c r="AH181" s="6">
        <f t="shared" si="77"/>
        <v>0</v>
      </c>
      <c r="AI181" s="6">
        <f t="shared" si="78"/>
        <v>0</v>
      </c>
      <c r="AJ181" s="6">
        <f t="shared" si="79"/>
        <v>0</v>
      </c>
      <c r="AK181" s="121" t="str">
        <f t="shared" si="74"/>
        <v>-</v>
      </c>
      <c r="AL181" s="121" t="str">
        <f t="shared" si="75"/>
        <v>-</v>
      </c>
      <c r="AM181" s="121" t="str">
        <f t="shared" si="76"/>
        <v>-</v>
      </c>
    </row>
    <row r="182" spans="1:39" ht="26.25">
      <c r="A182" s="8" t="s">
        <v>479</v>
      </c>
      <c r="B182" s="8" t="s">
        <v>480</v>
      </c>
      <c r="C182" s="8" t="s">
        <v>481</v>
      </c>
      <c r="D182" s="9">
        <f>'т.2000 выгрузка '!D164</f>
        <v>0</v>
      </c>
      <c r="E182" s="9">
        <f>'т.2000 выгрузка '!E164</f>
        <v>0</v>
      </c>
      <c r="F182" s="9">
        <f>'т.2000 выгрузка '!F164</f>
        <v>0</v>
      </c>
      <c r="G182" s="9">
        <f>'т.2000 выгрузка '!G164</f>
        <v>0</v>
      </c>
      <c r="H182" s="9">
        <f>'т.2000 выгрузка '!H164</f>
        <v>0</v>
      </c>
      <c r="I182" s="9">
        <f>'т.2000 выгрузка '!I164</f>
        <v>0</v>
      </c>
      <c r="J182" s="9">
        <f>'т.2000 выгрузка '!J164</f>
        <v>0</v>
      </c>
      <c r="K182" s="9">
        <f>'т.2000 выгрузка '!K164</f>
        <v>0</v>
      </c>
      <c r="L182" s="9">
        <f>'т.2000 выгрузка '!L164</f>
        <v>0</v>
      </c>
      <c r="M182" s="9">
        <f>'т.2000 выгрузка '!M164</f>
        <v>0</v>
      </c>
      <c r="N182" s="9">
        <f>'т.2000 выгрузка '!N164</f>
        <v>0</v>
      </c>
      <c r="O182" s="9">
        <f>'т.2000 выгрузка '!O164</f>
        <v>0</v>
      </c>
      <c r="P182" s="9">
        <f>'т.2000 выгрузка '!P164</f>
        <v>0</v>
      </c>
      <c r="Q182" s="9">
        <f>'т.2000 выгрузка '!Q164</f>
        <v>0</v>
      </c>
      <c r="R182" s="9">
        <f>'т.2000 выгрузка '!R164</f>
        <v>0</v>
      </c>
      <c r="S182" s="9">
        <f>'т.2000 выгрузка '!S164</f>
        <v>0</v>
      </c>
      <c r="T182" s="9">
        <f>'т.2000 выгрузка '!T164</f>
        <v>0</v>
      </c>
      <c r="U182" s="9">
        <f>'т.2000 выгрузка '!U164</f>
        <v>0</v>
      </c>
      <c r="V182" s="15">
        <f>D182-M182</f>
        <v>0</v>
      </c>
      <c r="W182" s="15">
        <f t="shared" si="85"/>
        <v>0</v>
      </c>
      <c r="X182" s="15">
        <f t="shared" si="85"/>
        <v>0</v>
      </c>
      <c r="Y182" s="15">
        <f t="shared" si="85"/>
        <v>0</v>
      </c>
      <c r="Z182" s="15">
        <f t="shared" si="85"/>
        <v>0</v>
      </c>
      <c r="AA182" s="15">
        <f t="shared" si="85"/>
        <v>0</v>
      </c>
      <c r="AB182" s="15">
        <f t="shared" si="85"/>
        <v>0</v>
      </c>
      <c r="AC182" s="15">
        <f t="shared" si="85"/>
        <v>0</v>
      </c>
      <c r="AD182" s="15">
        <f t="shared" si="85"/>
        <v>0</v>
      </c>
      <c r="AE182" s="6">
        <f t="shared" si="84"/>
        <v>0</v>
      </c>
      <c r="AF182" s="6">
        <f t="shared" si="84"/>
        <v>0</v>
      </c>
      <c r="AG182" s="99" t="str">
        <f t="shared" si="73"/>
        <v>0</v>
      </c>
      <c r="AH182" s="6">
        <f t="shared" si="77"/>
        <v>0</v>
      </c>
      <c r="AI182" s="6">
        <f t="shared" si="78"/>
        <v>0</v>
      </c>
      <c r="AJ182" s="6">
        <f t="shared" si="79"/>
        <v>0</v>
      </c>
      <c r="AK182" s="121" t="str">
        <f t="shared" si="74"/>
        <v>-</v>
      </c>
      <c r="AL182" s="121" t="str">
        <f t="shared" si="75"/>
        <v>-</v>
      </c>
      <c r="AM182" s="121" t="str">
        <f t="shared" si="76"/>
        <v>-</v>
      </c>
    </row>
    <row r="183" spans="1:39" ht="15">
      <c r="A183" s="8" t="s">
        <v>482</v>
      </c>
      <c r="B183" s="8" t="s">
        <v>483</v>
      </c>
      <c r="C183" s="8" t="s">
        <v>484</v>
      </c>
      <c r="D183" s="9">
        <f>'т.2000 выгрузка '!D165</f>
        <v>0</v>
      </c>
      <c r="E183" s="9">
        <f>'т.2000 выгрузка '!E165</f>
        <v>0</v>
      </c>
      <c r="F183" s="9">
        <f>'т.2000 выгрузка '!F165</f>
        <v>0</v>
      </c>
      <c r="G183" s="9">
        <f>'т.2000 выгрузка '!G165</f>
        <v>0</v>
      </c>
      <c r="H183" s="9">
        <f>'т.2000 выгрузка '!H165</f>
        <v>0</v>
      </c>
      <c r="I183" s="9">
        <f>'т.2000 выгрузка '!I165</f>
        <v>0</v>
      </c>
      <c r="J183" s="9">
        <f>'т.2000 выгрузка '!J165</f>
        <v>0</v>
      </c>
      <c r="K183" s="9">
        <f>'т.2000 выгрузка '!K165</f>
        <v>0</v>
      </c>
      <c r="L183" s="9">
        <f>'т.2000 выгрузка '!L165</f>
        <v>0</v>
      </c>
      <c r="M183" s="9">
        <f>'т.2000 выгрузка '!M165</f>
        <v>0</v>
      </c>
      <c r="N183" s="9">
        <f>'т.2000 выгрузка '!N165</f>
        <v>0</v>
      </c>
      <c r="O183" s="9">
        <f>'т.2000 выгрузка '!O165</f>
        <v>0</v>
      </c>
      <c r="P183" s="9">
        <f>'т.2000 выгрузка '!P165</f>
        <v>0</v>
      </c>
      <c r="Q183" s="9">
        <f>'т.2000 выгрузка '!Q165</f>
        <v>0</v>
      </c>
      <c r="R183" s="9">
        <f>'т.2000 выгрузка '!R165</f>
        <v>0</v>
      </c>
      <c r="S183" s="9">
        <f>'т.2000 выгрузка '!S165</f>
        <v>0</v>
      </c>
      <c r="T183" s="9">
        <f>'т.2000 выгрузка '!T165</f>
        <v>0</v>
      </c>
      <c r="U183" s="9">
        <f>'т.2000 выгрузка '!U165</f>
        <v>0</v>
      </c>
      <c r="V183" s="15">
        <f t="shared" ref="V183:V184" si="92">D183-M183</f>
        <v>0</v>
      </c>
      <c r="W183" s="15">
        <f t="shared" si="85"/>
        <v>0</v>
      </c>
      <c r="X183" s="15">
        <f t="shared" si="85"/>
        <v>0</v>
      </c>
      <c r="Y183" s="15">
        <f t="shared" si="85"/>
        <v>0</v>
      </c>
      <c r="Z183" s="15">
        <f t="shared" si="85"/>
        <v>0</v>
      </c>
      <c r="AA183" s="15">
        <f t="shared" si="85"/>
        <v>0</v>
      </c>
      <c r="AB183" s="15">
        <f t="shared" si="85"/>
        <v>0</v>
      </c>
      <c r="AC183" s="15">
        <f t="shared" si="85"/>
        <v>0</v>
      </c>
      <c r="AD183" s="15">
        <f t="shared" si="85"/>
        <v>0</v>
      </c>
      <c r="AE183" s="6">
        <f t="shared" si="84"/>
        <v>0</v>
      </c>
      <c r="AF183" s="6">
        <f t="shared" si="84"/>
        <v>0</v>
      </c>
      <c r="AG183" s="99" t="str">
        <f t="shared" si="73"/>
        <v>0</v>
      </c>
      <c r="AH183" s="6">
        <f t="shared" si="77"/>
        <v>0</v>
      </c>
      <c r="AI183" s="6">
        <f t="shared" si="78"/>
        <v>0</v>
      </c>
      <c r="AJ183" s="6">
        <f t="shared" si="79"/>
        <v>0</v>
      </c>
      <c r="AK183" s="121" t="str">
        <f t="shared" si="74"/>
        <v>-</v>
      </c>
      <c r="AL183" s="121" t="str">
        <f t="shared" si="75"/>
        <v>-</v>
      </c>
      <c r="AM183" s="121" t="str">
        <f t="shared" si="76"/>
        <v>-</v>
      </c>
    </row>
    <row r="184" spans="1:39" ht="15">
      <c r="A184" s="8" t="s">
        <v>485</v>
      </c>
      <c r="B184" s="8" t="s">
        <v>486</v>
      </c>
      <c r="C184" s="8" t="s">
        <v>487</v>
      </c>
      <c r="D184" s="9">
        <f>'т.2000 выгрузка '!D166</f>
        <v>0</v>
      </c>
      <c r="E184" s="9">
        <f>'т.2000 выгрузка '!E166</f>
        <v>0</v>
      </c>
      <c r="F184" s="9">
        <f>'т.2000 выгрузка '!F166</f>
        <v>0</v>
      </c>
      <c r="G184" s="9">
        <f>'т.2000 выгрузка '!G166</f>
        <v>0</v>
      </c>
      <c r="H184" s="9">
        <f>'т.2000 выгрузка '!H166</f>
        <v>0</v>
      </c>
      <c r="I184" s="9">
        <f>'т.2000 выгрузка '!I166</f>
        <v>0</v>
      </c>
      <c r="J184" s="9">
        <f>'т.2000 выгрузка '!J166</f>
        <v>0</v>
      </c>
      <c r="K184" s="9">
        <f>'т.2000 выгрузка '!K166</f>
        <v>0</v>
      </c>
      <c r="L184" s="9">
        <f>'т.2000 выгрузка '!L166</f>
        <v>0</v>
      </c>
      <c r="M184" s="9">
        <f>'т.2000 выгрузка '!M166</f>
        <v>0</v>
      </c>
      <c r="N184" s="9">
        <f>'т.2000 выгрузка '!N166</f>
        <v>0</v>
      </c>
      <c r="O184" s="9">
        <f>'т.2000 выгрузка '!O166</f>
        <v>0</v>
      </c>
      <c r="P184" s="9">
        <f>'т.2000 выгрузка '!P166</f>
        <v>0</v>
      </c>
      <c r="Q184" s="9">
        <f>'т.2000 выгрузка '!Q166</f>
        <v>0</v>
      </c>
      <c r="R184" s="9">
        <f>'т.2000 выгрузка '!R166</f>
        <v>0</v>
      </c>
      <c r="S184" s="9">
        <f>'т.2000 выгрузка '!S166</f>
        <v>0</v>
      </c>
      <c r="T184" s="9">
        <f>'т.2000 выгрузка '!T166</f>
        <v>0</v>
      </c>
      <c r="U184" s="9">
        <f>'т.2000 выгрузка '!U166</f>
        <v>0</v>
      </c>
      <c r="V184" s="15">
        <f t="shared" si="92"/>
        <v>0</v>
      </c>
      <c r="W184" s="15">
        <f t="shared" si="85"/>
        <v>0</v>
      </c>
      <c r="X184" s="15">
        <f t="shared" si="85"/>
        <v>0</v>
      </c>
      <c r="Y184" s="15">
        <f t="shared" si="85"/>
        <v>0</v>
      </c>
      <c r="Z184" s="15">
        <f t="shared" si="85"/>
        <v>0</v>
      </c>
      <c r="AA184" s="15">
        <f t="shared" si="85"/>
        <v>0</v>
      </c>
      <c r="AB184" s="15">
        <f t="shared" si="85"/>
        <v>0</v>
      </c>
      <c r="AC184" s="15">
        <f t="shared" si="85"/>
        <v>0</v>
      </c>
      <c r="AD184" s="15">
        <f t="shared" si="85"/>
        <v>0</v>
      </c>
      <c r="AE184" s="6">
        <f t="shared" si="84"/>
        <v>0</v>
      </c>
      <c r="AF184" s="6">
        <f t="shared" si="84"/>
        <v>0</v>
      </c>
      <c r="AG184" s="99" t="str">
        <f t="shared" si="73"/>
        <v>0</v>
      </c>
      <c r="AH184" s="6">
        <f t="shared" si="77"/>
        <v>0</v>
      </c>
      <c r="AI184" s="6">
        <f t="shared" si="78"/>
        <v>0</v>
      </c>
      <c r="AJ184" s="6">
        <f t="shared" si="79"/>
        <v>0</v>
      </c>
      <c r="AK184" s="121" t="str">
        <f t="shared" si="74"/>
        <v>-</v>
      </c>
      <c r="AL184" s="121" t="str">
        <f t="shared" si="75"/>
        <v>-</v>
      </c>
      <c r="AM184" s="121" t="str">
        <f t="shared" si="76"/>
        <v>-</v>
      </c>
    </row>
    <row r="185" spans="1:39" ht="26.25">
      <c r="A185" s="8" t="s">
        <v>488</v>
      </c>
      <c r="B185" s="8" t="s">
        <v>489</v>
      </c>
      <c r="C185" s="8" t="s">
        <v>490</v>
      </c>
      <c r="D185" s="9">
        <f>'т.2000 выгрузка '!D167</f>
        <v>0</v>
      </c>
      <c r="E185" s="9">
        <f>'т.2000 выгрузка '!E167</f>
        <v>0</v>
      </c>
      <c r="F185" s="9">
        <f>'т.2000 выгрузка '!F167</f>
        <v>0</v>
      </c>
      <c r="G185" s="9">
        <f>'т.2000 выгрузка '!G167</f>
        <v>0</v>
      </c>
      <c r="H185" s="9">
        <f>'т.2000 выгрузка '!H167</f>
        <v>0</v>
      </c>
      <c r="I185" s="9">
        <f>'т.2000 выгрузка '!I167</f>
        <v>0</v>
      </c>
      <c r="J185" s="9">
        <f>'т.2000 выгрузка '!J167</f>
        <v>0</v>
      </c>
      <c r="K185" s="9">
        <f>'т.2000 выгрузка '!K167</f>
        <v>0</v>
      </c>
      <c r="L185" s="9">
        <f>'т.2000 выгрузка '!L167</f>
        <v>0</v>
      </c>
      <c r="M185" s="9">
        <f>'т.2000 выгрузка '!M167</f>
        <v>0</v>
      </c>
      <c r="N185" s="9">
        <f>'т.2000 выгрузка '!N167</f>
        <v>0</v>
      </c>
      <c r="O185" s="9">
        <f>'т.2000 выгрузка '!O167</f>
        <v>0</v>
      </c>
      <c r="P185" s="9">
        <f>'т.2000 выгрузка '!P167</f>
        <v>0</v>
      </c>
      <c r="Q185" s="9">
        <f>'т.2000 выгрузка '!Q167</f>
        <v>0</v>
      </c>
      <c r="R185" s="9">
        <f>'т.2000 выгрузка '!R167</f>
        <v>0</v>
      </c>
      <c r="S185" s="9">
        <f>'т.2000 выгрузка '!S167</f>
        <v>0</v>
      </c>
      <c r="T185" s="9">
        <f>'т.2000 выгрузка '!T167</f>
        <v>0</v>
      </c>
      <c r="U185" s="9">
        <f>'т.2000 выгрузка '!U167</f>
        <v>0</v>
      </c>
      <c r="V185" s="15">
        <f>D185-M185</f>
        <v>0</v>
      </c>
      <c r="W185" s="15">
        <f t="shared" si="85"/>
        <v>0</v>
      </c>
      <c r="X185" s="15">
        <f t="shared" si="85"/>
        <v>0</v>
      </c>
      <c r="Y185" s="15">
        <f t="shared" si="85"/>
        <v>0</v>
      </c>
      <c r="Z185" s="15">
        <f t="shared" si="85"/>
        <v>0</v>
      </c>
      <c r="AA185" s="15">
        <f t="shared" si="85"/>
        <v>0</v>
      </c>
      <c r="AB185" s="15">
        <f t="shared" si="85"/>
        <v>0</v>
      </c>
      <c r="AC185" s="15">
        <f t="shared" si="85"/>
        <v>0</v>
      </c>
      <c r="AD185" s="15">
        <f t="shared" si="85"/>
        <v>0</v>
      </c>
      <c r="AE185" s="6">
        <f t="shared" si="84"/>
        <v>0</v>
      </c>
      <c r="AF185" s="6">
        <f t="shared" si="84"/>
        <v>0</v>
      </c>
      <c r="AG185" s="99" t="str">
        <f t="shared" si="73"/>
        <v>0</v>
      </c>
      <c r="AH185" s="6">
        <f t="shared" si="77"/>
        <v>0</v>
      </c>
      <c r="AI185" s="6">
        <f t="shared" si="78"/>
        <v>0</v>
      </c>
      <c r="AJ185" s="6">
        <f t="shared" si="79"/>
        <v>0</v>
      </c>
      <c r="AK185" s="121" t="str">
        <f t="shared" si="74"/>
        <v>-</v>
      </c>
      <c r="AL185" s="121" t="str">
        <f t="shared" si="75"/>
        <v>-</v>
      </c>
      <c r="AM185" s="121" t="str">
        <f t="shared" si="76"/>
        <v>-</v>
      </c>
    </row>
    <row r="186" spans="1:39" ht="15">
      <c r="A186" s="8" t="s">
        <v>491</v>
      </c>
      <c r="B186" s="8" t="s">
        <v>492</v>
      </c>
      <c r="C186" s="8" t="s">
        <v>493</v>
      </c>
      <c r="D186" s="9">
        <f>'т.2000 выгрузка '!D168</f>
        <v>0</v>
      </c>
      <c r="E186" s="9">
        <f>'т.2000 выгрузка '!E168</f>
        <v>0</v>
      </c>
      <c r="F186" s="9">
        <f>'т.2000 выгрузка '!F168</f>
        <v>0</v>
      </c>
      <c r="G186" s="9">
        <f>'т.2000 выгрузка '!G168</f>
        <v>0</v>
      </c>
      <c r="H186" s="9">
        <f>'т.2000 выгрузка '!H168</f>
        <v>0</v>
      </c>
      <c r="I186" s="9">
        <f>'т.2000 выгрузка '!I168</f>
        <v>0</v>
      </c>
      <c r="J186" s="9">
        <f>'т.2000 выгрузка '!J168</f>
        <v>0</v>
      </c>
      <c r="K186" s="9">
        <f>'т.2000 выгрузка '!K168</f>
        <v>0</v>
      </c>
      <c r="L186" s="9">
        <f>'т.2000 выгрузка '!L168</f>
        <v>0</v>
      </c>
      <c r="M186" s="9">
        <f>'т.2000 выгрузка '!M168</f>
        <v>0</v>
      </c>
      <c r="N186" s="9">
        <f>'т.2000 выгрузка '!N168</f>
        <v>0</v>
      </c>
      <c r="O186" s="9">
        <f>'т.2000 выгрузка '!O168</f>
        <v>0</v>
      </c>
      <c r="P186" s="9">
        <f>'т.2000 выгрузка '!P168</f>
        <v>0</v>
      </c>
      <c r="Q186" s="9">
        <f>'т.2000 выгрузка '!Q168</f>
        <v>0</v>
      </c>
      <c r="R186" s="9">
        <f>'т.2000 выгрузка '!R168</f>
        <v>0</v>
      </c>
      <c r="S186" s="9">
        <f>'т.2000 выгрузка '!S168</f>
        <v>0</v>
      </c>
      <c r="T186" s="9">
        <f>'т.2000 выгрузка '!T168</f>
        <v>0</v>
      </c>
      <c r="U186" s="9">
        <f>'т.2000 выгрузка '!U168</f>
        <v>0</v>
      </c>
      <c r="V186" s="15">
        <f t="shared" ref="V186:AC201" si="93">D186-M186</f>
        <v>0</v>
      </c>
      <c r="W186" s="15">
        <f t="shared" si="85"/>
        <v>0</v>
      </c>
      <c r="X186" s="15">
        <f t="shared" si="85"/>
        <v>0</v>
      </c>
      <c r="Y186" s="15">
        <f t="shared" si="85"/>
        <v>0</v>
      </c>
      <c r="Z186" s="15">
        <f t="shared" si="85"/>
        <v>0</v>
      </c>
      <c r="AA186" s="15">
        <f t="shared" si="85"/>
        <v>0</v>
      </c>
      <c r="AB186" s="15">
        <f t="shared" si="85"/>
        <v>0</v>
      </c>
      <c r="AC186" s="15">
        <f t="shared" si="85"/>
        <v>0</v>
      </c>
      <c r="AD186" s="15">
        <f t="shared" si="85"/>
        <v>0</v>
      </c>
      <c r="AE186" s="6">
        <f t="shared" si="84"/>
        <v>0</v>
      </c>
      <c r="AF186" s="6">
        <f t="shared" si="84"/>
        <v>0</v>
      </c>
      <c r="AG186" s="99" t="str">
        <f t="shared" si="73"/>
        <v>0</v>
      </c>
      <c r="AH186" s="6">
        <f t="shared" si="77"/>
        <v>0</v>
      </c>
      <c r="AI186" s="6">
        <f t="shared" si="78"/>
        <v>0</v>
      </c>
      <c r="AJ186" s="6">
        <f t="shared" si="79"/>
        <v>0</v>
      </c>
      <c r="AK186" s="121" t="str">
        <f t="shared" si="74"/>
        <v>-</v>
      </c>
      <c r="AL186" s="121" t="str">
        <f t="shared" si="75"/>
        <v>-</v>
      </c>
      <c r="AM186" s="121" t="str">
        <f t="shared" si="76"/>
        <v>-</v>
      </c>
    </row>
    <row r="187" spans="1:39" ht="39">
      <c r="A187" s="8" t="s">
        <v>494</v>
      </c>
      <c r="B187" s="8" t="s">
        <v>495</v>
      </c>
      <c r="C187" s="8" t="s">
        <v>496</v>
      </c>
      <c r="D187" s="9">
        <f>'т.2000 выгрузка '!D169</f>
        <v>0</v>
      </c>
      <c r="E187" s="9">
        <f>'т.2000 выгрузка '!E169</f>
        <v>0</v>
      </c>
      <c r="F187" s="9">
        <f>'т.2000 выгрузка '!F169</f>
        <v>0</v>
      </c>
      <c r="G187" s="9">
        <f>'т.2000 выгрузка '!G169</f>
        <v>0</v>
      </c>
      <c r="H187" s="9">
        <f>'т.2000 выгрузка '!H169</f>
        <v>0</v>
      </c>
      <c r="I187" s="9">
        <f>'т.2000 выгрузка '!I169</f>
        <v>0</v>
      </c>
      <c r="J187" s="9">
        <f>'т.2000 выгрузка '!J169</f>
        <v>0</v>
      </c>
      <c r="K187" s="9">
        <f>'т.2000 выгрузка '!K169</f>
        <v>0</v>
      </c>
      <c r="L187" s="9">
        <f>'т.2000 выгрузка '!L169</f>
        <v>0</v>
      </c>
      <c r="M187" s="9">
        <f>'т.2000 выгрузка '!M169</f>
        <v>0</v>
      </c>
      <c r="N187" s="9">
        <f>'т.2000 выгрузка '!N169</f>
        <v>0</v>
      </c>
      <c r="O187" s="9">
        <f>'т.2000 выгрузка '!O169</f>
        <v>0</v>
      </c>
      <c r="P187" s="9">
        <f>'т.2000 выгрузка '!P169</f>
        <v>0</v>
      </c>
      <c r="Q187" s="9">
        <f>'т.2000 выгрузка '!Q169</f>
        <v>0</v>
      </c>
      <c r="R187" s="9">
        <f>'т.2000 выгрузка '!R169</f>
        <v>0</v>
      </c>
      <c r="S187" s="9">
        <f>'т.2000 выгрузка '!S169</f>
        <v>0</v>
      </c>
      <c r="T187" s="9">
        <f>'т.2000 выгрузка '!T169</f>
        <v>0</v>
      </c>
      <c r="U187" s="9">
        <f>'т.2000 выгрузка '!U169</f>
        <v>0</v>
      </c>
      <c r="V187" s="15">
        <f t="shared" si="93"/>
        <v>0</v>
      </c>
      <c r="W187" s="15">
        <f t="shared" si="85"/>
        <v>0</v>
      </c>
      <c r="X187" s="15">
        <f t="shared" si="85"/>
        <v>0</v>
      </c>
      <c r="Y187" s="15">
        <f t="shared" si="85"/>
        <v>0</v>
      </c>
      <c r="Z187" s="15">
        <f t="shared" si="85"/>
        <v>0</v>
      </c>
      <c r="AA187" s="15">
        <f t="shared" si="85"/>
        <v>0</v>
      </c>
      <c r="AB187" s="15">
        <f t="shared" si="85"/>
        <v>0</v>
      </c>
      <c r="AC187" s="15">
        <f t="shared" si="85"/>
        <v>0</v>
      </c>
      <c r="AD187" s="15">
        <f t="shared" si="85"/>
        <v>0</v>
      </c>
      <c r="AE187" s="6">
        <f t="shared" si="84"/>
        <v>0</v>
      </c>
      <c r="AF187" s="6">
        <f t="shared" si="84"/>
        <v>0</v>
      </c>
      <c r="AG187" s="99" t="str">
        <f t="shared" si="73"/>
        <v>0</v>
      </c>
      <c r="AH187" s="6">
        <f t="shared" si="77"/>
        <v>0</v>
      </c>
      <c r="AI187" s="6">
        <f t="shared" si="78"/>
        <v>0</v>
      </c>
      <c r="AJ187" s="6">
        <f t="shared" si="79"/>
        <v>0</v>
      </c>
      <c r="AK187" s="121" t="str">
        <f t="shared" si="74"/>
        <v>-</v>
      </c>
      <c r="AL187" s="121" t="str">
        <f t="shared" si="75"/>
        <v>-</v>
      </c>
      <c r="AM187" s="121" t="str">
        <f t="shared" si="76"/>
        <v>-</v>
      </c>
    </row>
    <row r="188" spans="1:39" ht="26.25">
      <c r="A188" s="8" t="s">
        <v>497</v>
      </c>
      <c r="B188" s="8" t="s">
        <v>498</v>
      </c>
      <c r="C188" s="8" t="s">
        <v>499</v>
      </c>
      <c r="D188" s="9">
        <f>'т.2000 выгрузка '!D170</f>
        <v>0</v>
      </c>
      <c r="E188" s="9">
        <f>'т.2000 выгрузка '!E170</f>
        <v>0</v>
      </c>
      <c r="F188" s="9">
        <f>'т.2000 выгрузка '!F170</f>
        <v>0</v>
      </c>
      <c r="G188" s="9">
        <f>'т.2000 выгрузка '!G170</f>
        <v>0</v>
      </c>
      <c r="H188" s="9">
        <f>'т.2000 выгрузка '!H170</f>
        <v>0</v>
      </c>
      <c r="I188" s="9">
        <f>'т.2000 выгрузка '!I170</f>
        <v>0</v>
      </c>
      <c r="J188" s="9">
        <f>'т.2000 выгрузка '!J170</f>
        <v>0</v>
      </c>
      <c r="K188" s="9">
        <f>'т.2000 выгрузка '!K170</f>
        <v>0</v>
      </c>
      <c r="L188" s="9">
        <f>'т.2000 выгрузка '!L170</f>
        <v>0</v>
      </c>
      <c r="M188" s="9">
        <f>'т.2000 выгрузка '!M170</f>
        <v>0</v>
      </c>
      <c r="N188" s="9">
        <f>'т.2000 выгрузка '!N170</f>
        <v>0</v>
      </c>
      <c r="O188" s="9">
        <f>'т.2000 выгрузка '!O170</f>
        <v>0</v>
      </c>
      <c r="P188" s="9">
        <f>'т.2000 выгрузка '!P170</f>
        <v>0</v>
      </c>
      <c r="Q188" s="9">
        <f>'т.2000 выгрузка '!Q170</f>
        <v>0</v>
      </c>
      <c r="R188" s="9">
        <f>'т.2000 выгрузка '!R170</f>
        <v>0</v>
      </c>
      <c r="S188" s="9">
        <f>'т.2000 выгрузка '!S170</f>
        <v>0</v>
      </c>
      <c r="T188" s="9">
        <f>'т.2000 выгрузка '!T170</f>
        <v>0</v>
      </c>
      <c r="U188" s="9">
        <f>'т.2000 выгрузка '!U170</f>
        <v>0</v>
      </c>
      <c r="V188" s="15">
        <f t="shared" si="93"/>
        <v>0</v>
      </c>
      <c r="W188" s="15">
        <f t="shared" si="85"/>
        <v>0</v>
      </c>
      <c r="X188" s="15">
        <f t="shared" si="85"/>
        <v>0</v>
      </c>
      <c r="Y188" s="15">
        <f t="shared" si="85"/>
        <v>0</v>
      </c>
      <c r="Z188" s="15">
        <f t="shared" si="85"/>
        <v>0</v>
      </c>
      <c r="AA188" s="15">
        <f t="shared" si="85"/>
        <v>0</v>
      </c>
      <c r="AB188" s="15">
        <f t="shared" si="85"/>
        <v>0</v>
      </c>
      <c r="AC188" s="15">
        <f t="shared" si="85"/>
        <v>0</v>
      </c>
      <c r="AD188" s="15">
        <f t="shared" si="85"/>
        <v>0</v>
      </c>
      <c r="AE188" s="6">
        <f t="shared" si="84"/>
        <v>0</v>
      </c>
      <c r="AF188" s="6">
        <f t="shared" si="84"/>
        <v>0</v>
      </c>
      <c r="AG188" s="99" t="str">
        <f t="shared" si="73"/>
        <v>0</v>
      </c>
      <c r="AH188" s="6">
        <f t="shared" si="77"/>
        <v>0</v>
      </c>
      <c r="AI188" s="6">
        <f t="shared" si="78"/>
        <v>0</v>
      </c>
      <c r="AJ188" s="6">
        <f t="shared" si="79"/>
        <v>0</v>
      </c>
      <c r="AK188" s="121" t="str">
        <f t="shared" si="74"/>
        <v>-</v>
      </c>
      <c r="AL188" s="121" t="str">
        <f t="shared" si="75"/>
        <v>-</v>
      </c>
      <c r="AM188" s="121" t="str">
        <f t="shared" si="76"/>
        <v>-</v>
      </c>
    </row>
    <row r="189" spans="1:39" ht="26.25">
      <c r="A189" s="8" t="s">
        <v>500</v>
      </c>
      <c r="B189" s="8" t="s">
        <v>501</v>
      </c>
      <c r="C189" s="8" t="s">
        <v>502</v>
      </c>
      <c r="D189" s="9">
        <f>'т.2000 выгрузка '!D171</f>
        <v>0</v>
      </c>
      <c r="E189" s="9">
        <f>'т.2000 выгрузка '!E171</f>
        <v>0</v>
      </c>
      <c r="F189" s="9">
        <f>'т.2000 выгрузка '!F171</f>
        <v>0</v>
      </c>
      <c r="G189" s="9">
        <f>'т.2000 выгрузка '!G171</f>
        <v>0</v>
      </c>
      <c r="H189" s="9">
        <f>'т.2000 выгрузка '!H171</f>
        <v>0</v>
      </c>
      <c r="I189" s="9">
        <f>'т.2000 выгрузка '!I171</f>
        <v>0</v>
      </c>
      <c r="J189" s="9">
        <f>'т.2000 выгрузка '!J171</f>
        <v>0</v>
      </c>
      <c r="K189" s="9">
        <f>'т.2000 выгрузка '!K171</f>
        <v>0</v>
      </c>
      <c r="L189" s="9">
        <f>'т.2000 выгрузка '!L171</f>
        <v>0</v>
      </c>
      <c r="M189" s="9">
        <f>'т.2000 выгрузка '!M171</f>
        <v>0</v>
      </c>
      <c r="N189" s="9">
        <f>'т.2000 выгрузка '!N171</f>
        <v>0</v>
      </c>
      <c r="O189" s="9">
        <f>'т.2000 выгрузка '!O171</f>
        <v>0</v>
      </c>
      <c r="P189" s="9">
        <f>'т.2000 выгрузка '!P171</f>
        <v>0</v>
      </c>
      <c r="Q189" s="9">
        <f>'т.2000 выгрузка '!Q171</f>
        <v>0</v>
      </c>
      <c r="R189" s="9">
        <f>'т.2000 выгрузка '!R171</f>
        <v>0</v>
      </c>
      <c r="S189" s="9">
        <f>'т.2000 выгрузка '!S171</f>
        <v>0</v>
      </c>
      <c r="T189" s="9">
        <f>'т.2000 выгрузка '!T171</f>
        <v>0</v>
      </c>
      <c r="U189" s="9">
        <f>'т.2000 выгрузка '!U171</f>
        <v>0</v>
      </c>
      <c r="V189" s="15">
        <f t="shared" si="93"/>
        <v>0</v>
      </c>
      <c r="W189" s="15">
        <f t="shared" si="85"/>
        <v>0</v>
      </c>
      <c r="X189" s="15">
        <f t="shared" si="85"/>
        <v>0</v>
      </c>
      <c r="Y189" s="15">
        <f t="shared" si="85"/>
        <v>0</v>
      </c>
      <c r="Z189" s="15">
        <f t="shared" si="85"/>
        <v>0</v>
      </c>
      <c r="AA189" s="15">
        <f t="shared" si="85"/>
        <v>0</v>
      </c>
      <c r="AB189" s="15">
        <f t="shared" si="85"/>
        <v>0</v>
      </c>
      <c r="AC189" s="15">
        <f t="shared" si="85"/>
        <v>0</v>
      </c>
      <c r="AD189" s="15">
        <f t="shared" ref="AD189:AD252" si="94">L189-U189</f>
        <v>0</v>
      </c>
      <c r="AE189" s="6">
        <f t="shared" si="84"/>
        <v>0</v>
      </c>
      <c r="AF189" s="6">
        <f t="shared" si="84"/>
        <v>0</v>
      </c>
      <c r="AG189" s="99" t="str">
        <f t="shared" si="73"/>
        <v>0</v>
      </c>
      <c r="AH189" s="6">
        <f t="shared" si="77"/>
        <v>0</v>
      </c>
      <c r="AI189" s="6">
        <f t="shared" si="78"/>
        <v>0</v>
      </c>
      <c r="AJ189" s="6">
        <f t="shared" si="79"/>
        <v>0</v>
      </c>
      <c r="AK189" s="121" t="str">
        <f t="shared" si="74"/>
        <v>-</v>
      </c>
      <c r="AL189" s="121" t="str">
        <f t="shared" si="75"/>
        <v>-</v>
      </c>
      <c r="AM189" s="121" t="str">
        <f t="shared" si="76"/>
        <v>-</v>
      </c>
    </row>
    <row r="190" spans="1:39" ht="15">
      <c r="A190" s="8" t="s">
        <v>503</v>
      </c>
      <c r="B190" s="8" t="s">
        <v>504</v>
      </c>
      <c r="C190" s="8" t="s">
        <v>505</v>
      </c>
      <c r="D190" s="9">
        <f>'т.2000 выгрузка '!D172</f>
        <v>0</v>
      </c>
      <c r="E190" s="9">
        <f>'т.2000 выгрузка '!E172</f>
        <v>0</v>
      </c>
      <c r="F190" s="9">
        <f>'т.2000 выгрузка '!F172</f>
        <v>0</v>
      </c>
      <c r="G190" s="9">
        <f>'т.2000 выгрузка '!G172</f>
        <v>0</v>
      </c>
      <c r="H190" s="9">
        <f>'т.2000 выгрузка '!H172</f>
        <v>0</v>
      </c>
      <c r="I190" s="9">
        <f>'т.2000 выгрузка '!I172</f>
        <v>0</v>
      </c>
      <c r="J190" s="9">
        <f>'т.2000 выгрузка '!J172</f>
        <v>0</v>
      </c>
      <c r="K190" s="9">
        <f>'т.2000 выгрузка '!K172</f>
        <v>0</v>
      </c>
      <c r="L190" s="9">
        <f>'т.2000 выгрузка '!L172</f>
        <v>0</v>
      </c>
      <c r="M190" s="9">
        <f>'т.2000 выгрузка '!M172</f>
        <v>0</v>
      </c>
      <c r="N190" s="9">
        <f>'т.2000 выгрузка '!N172</f>
        <v>0</v>
      </c>
      <c r="O190" s="9">
        <f>'т.2000 выгрузка '!O172</f>
        <v>0</v>
      </c>
      <c r="P190" s="9">
        <f>'т.2000 выгрузка '!P172</f>
        <v>0</v>
      </c>
      <c r="Q190" s="9">
        <f>'т.2000 выгрузка '!Q172</f>
        <v>0</v>
      </c>
      <c r="R190" s="9">
        <f>'т.2000 выгрузка '!R172</f>
        <v>0</v>
      </c>
      <c r="S190" s="9">
        <f>'т.2000 выгрузка '!S172</f>
        <v>0</v>
      </c>
      <c r="T190" s="9">
        <f>'т.2000 выгрузка '!T172</f>
        <v>0</v>
      </c>
      <c r="U190" s="9">
        <f>'т.2000 выгрузка '!U172</f>
        <v>0</v>
      </c>
      <c r="V190" s="15">
        <f t="shared" si="93"/>
        <v>0</v>
      </c>
      <c r="W190" s="15">
        <f t="shared" si="93"/>
        <v>0</v>
      </c>
      <c r="X190" s="15">
        <f t="shared" si="93"/>
        <v>0</v>
      </c>
      <c r="Y190" s="15">
        <f t="shared" si="93"/>
        <v>0</v>
      </c>
      <c r="Z190" s="15">
        <f t="shared" si="93"/>
        <v>0</v>
      </c>
      <c r="AA190" s="15">
        <f t="shared" si="93"/>
        <v>0</v>
      </c>
      <c r="AB190" s="15">
        <f t="shared" si="93"/>
        <v>0</v>
      </c>
      <c r="AC190" s="15">
        <f t="shared" si="93"/>
        <v>0</v>
      </c>
      <c r="AD190" s="15">
        <f t="shared" si="94"/>
        <v>0</v>
      </c>
      <c r="AE190" s="6">
        <f t="shared" si="84"/>
        <v>0</v>
      </c>
      <c r="AF190" s="6">
        <f t="shared" si="84"/>
        <v>0</v>
      </c>
      <c r="AG190" s="99" t="str">
        <f t="shared" si="73"/>
        <v>0</v>
      </c>
      <c r="AH190" s="6">
        <f t="shared" si="77"/>
        <v>0</v>
      </c>
      <c r="AI190" s="6">
        <f t="shared" si="78"/>
        <v>0</v>
      </c>
      <c r="AJ190" s="6">
        <f t="shared" si="79"/>
        <v>0</v>
      </c>
      <c r="AK190" s="121" t="str">
        <f t="shared" si="74"/>
        <v>-</v>
      </c>
      <c r="AL190" s="121" t="str">
        <f t="shared" si="75"/>
        <v>-</v>
      </c>
      <c r="AM190" s="121" t="str">
        <f t="shared" si="76"/>
        <v>-</v>
      </c>
    </row>
    <row r="191" spans="1:39" ht="15">
      <c r="A191" s="8" t="s">
        <v>506</v>
      </c>
      <c r="B191" s="8" t="s">
        <v>507</v>
      </c>
      <c r="C191" s="8" t="s">
        <v>508</v>
      </c>
      <c r="D191" s="9">
        <f>'т.2000 выгрузка '!D173</f>
        <v>0</v>
      </c>
      <c r="E191" s="9">
        <f>'т.2000 выгрузка '!E173</f>
        <v>0</v>
      </c>
      <c r="F191" s="9">
        <f>'т.2000 выгрузка '!F173</f>
        <v>0</v>
      </c>
      <c r="G191" s="9">
        <f>'т.2000 выгрузка '!G173</f>
        <v>0</v>
      </c>
      <c r="H191" s="9">
        <f>'т.2000 выгрузка '!H173</f>
        <v>0</v>
      </c>
      <c r="I191" s="9">
        <f>'т.2000 выгрузка '!I173</f>
        <v>0</v>
      </c>
      <c r="J191" s="9">
        <f>'т.2000 выгрузка '!J173</f>
        <v>0</v>
      </c>
      <c r="K191" s="9">
        <f>'т.2000 выгрузка '!K173</f>
        <v>0</v>
      </c>
      <c r="L191" s="9">
        <f>'т.2000 выгрузка '!L173</f>
        <v>0</v>
      </c>
      <c r="M191" s="9">
        <f>'т.2000 выгрузка '!M173</f>
        <v>0</v>
      </c>
      <c r="N191" s="9">
        <f>'т.2000 выгрузка '!N173</f>
        <v>0</v>
      </c>
      <c r="O191" s="9">
        <f>'т.2000 выгрузка '!O173</f>
        <v>0</v>
      </c>
      <c r="P191" s="9">
        <f>'т.2000 выгрузка '!P173</f>
        <v>0</v>
      </c>
      <c r="Q191" s="9">
        <f>'т.2000 выгрузка '!Q173</f>
        <v>0</v>
      </c>
      <c r="R191" s="9">
        <f>'т.2000 выгрузка '!R173</f>
        <v>0</v>
      </c>
      <c r="S191" s="9">
        <f>'т.2000 выгрузка '!S173</f>
        <v>0</v>
      </c>
      <c r="T191" s="9">
        <f>'т.2000 выгрузка '!T173</f>
        <v>0</v>
      </c>
      <c r="U191" s="9">
        <f>'т.2000 выгрузка '!U173</f>
        <v>0</v>
      </c>
      <c r="V191" s="15">
        <f t="shared" si="93"/>
        <v>0</v>
      </c>
      <c r="W191" s="15">
        <f t="shared" si="93"/>
        <v>0</v>
      </c>
      <c r="X191" s="15">
        <f t="shared" si="93"/>
        <v>0</v>
      </c>
      <c r="Y191" s="15">
        <f t="shared" si="93"/>
        <v>0</v>
      </c>
      <c r="Z191" s="15">
        <f t="shared" si="93"/>
        <v>0</v>
      </c>
      <c r="AA191" s="15">
        <f t="shared" si="93"/>
        <v>0</v>
      </c>
      <c r="AB191" s="15">
        <f t="shared" si="93"/>
        <v>0</v>
      </c>
      <c r="AC191" s="15">
        <f t="shared" si="93"/>
        <v>0</v>
      </c>
      <c r="AD191" s="15">
        <f t="shared" si="94"/>
        <v>0</v>
      </c>
      <c r="AE191" s="6">
        <f t="shared" si="84"/>
        <v>0</v>
      </c>
      <c r="AF191" s="6">
        <f t="shared" si="84"/>
        <v>0</v>
      </c>
      <c r="AG191" s="99" t="str">
        <f t="shared" si="73"/>
        <v>0</v>
      </c>
      <c r="AH191" s="6">
        <f t="shared" si="77"/>
        <v>0</v>
      </c>
      <c r="AI191" s="6">
        <f t="shared" si="78"/>
        <v>0</v>
      </c>
      <c r="AJ191" s="6">
        <f t="shared" si="79"/>
        <v>0</v>
      </c>
      <c r="AK191" s="121" t="str">
        <f t="shared" si="74"/>
        <v>-</v>
      </c>
      <c r="AL191" s="121" t="str">
        <f t="shared" si="75"/>
        <v>-</v>
      </c>
      <c r="AM191" s="121" t="str">
        <f t="shared" si="76"/>
        <v>-</v>
      </c>
    </row>
    <row r="192" spans="1:39" ht="26.25">
      <c r="A192" s="8" t="s">
        <v>509</v>
      </c>
      <c r="B192" s="8" t="s">
        <v>510</v>
      </c>
      <c r="C192" s="8" t="s">
        <v>511</v>
      </c>
      <c r="D192" s="9">
        <f>'т.2000 выгрузка '!D174</f>
        <v>0</v>
      </c>
      <c r="E192" s="9">
        <f>'т.2000 выгрузка '!E174</f>
        <v>0</v>
      </c>
      <c r="F192" s="9">
        <f>'т.2000 выгрузка '!F174</f>
        <v>0</v>
      </c>
      <c r="G192" s="9">
        <f>'т.2000 выгрузка '!G174</f>
        <v>0</v>
      </c>
      <c r="H192" s="9">
        <f>'т.2000 выгрузка '!H174</f>
        <v>0</v>
      </c>
      <c r="I192" s="9">
        <f>'т.2000 выгрузка '!I174</f>
        <v>0</v>
      </c>
      <c r="J192" s="9">
        <f>'т.2000 выгрузка '!J174</f>
        <v>0</v>
      </c>
      <c r="K192" s="9">
        <f>'т.2000 выгрузка '!K174</f>
        <v>0</v>
      </c>
      <c r="L192" s="9">
        <f>'т.2000 выгрузка '!L174</f>
        <v>0</v>
      </c>
      <c r="M192" s="9">
        <f>'т.2000 выгрузка '!M174</f>
        <v>0</v>
      </c>
      <c r="N192" s="9">
        <f>'т.2000 выгрузка '!N174</f>
        <v>0</v>
      </c>
      <c r="O192" s="9">
        <f>'т.2000 выгрузка '!O174</f>
        <v>0</v>
      </c>
      <c r="P192" s="9">
        <f>'т.2000 выгрузка '!P174</f>
        <v>0</v>
      </c>
      <c r="Q192" s="9">
        <f>'т.2000 выгрузка '!Q174</f>
        <v>0</v>
      </c>
      <c r="R192" s="9">
        <f>'т.2000 выгрузка '!R174</f>
        <v>0</v>
      </c>
      <c r="S192" s="9">
        <f>'т.2000 выгрузка '!S174</f>
        <v>0</v>
      </c>
      <c r="T192" s="9">
        <f>'т.2000 выгрузка '!T174</f>
        <v>0</v>
      </c>
      <c r="U192" s="9">
        <f>'т.2000 выгрузка '!U174</f>
        <v>0</v>
      </c>
      <c r="V192" s="15">
        <f t="shared" si="93"/>
        <v>0</v>
      </c>
      <c r="W192" s="15">
        <f t="shared" si="93"/>
        <v>0</v>
      </c>
      <c r="X192" s="15">
        <f t="shared" si="93"/>
        <v>0</v>
      </c>
      <c r="Y192" s="15">
        <f t="shared" si="93"/>
        <v>0</v>
      </c>
      <c r="Z192" s="15">
        <f t="shared" si="93"/>
        <v>0</v>
      </c>
      <c r="AA192" s="15">
        <f t="shared" si="93"/>
        <v>0</v>
      </c>
      <c r="AB192" s="15">
        <f t="shared" si="93"/>
        <v>0</v>
      </c>
      <c r="AC192" s="15">
        <f t="shared" si="93"/>
        <v>0</v>
      </c>
      <c r="AD192" s="15">
        <f t="shared" si="94"/>
        <v>0</v>
      </c>
      <c r="AE192" s="6">
        <f t="shared" si="84"/>
        <v>0</v>
      </c>
      <c r="AF192" s="6">
        <f t="shared" si="84"/>
        <v>0</v>
      </c>
      <c r="AG192" s="99" t="str">
        <f t="shared" si="73"/>
        <v>0</v>
      </c>
      <c r="AH192" s="6">
        <f t="shared" si="77"/>
        <v>0</v>
      </c>
      <c r="AI192" s="6">
        <f t="shared" si="78"/>
        <v>0</v>
      </c>
      <c r="AJ192" s="6">
        <f t="shared" si="79"/>
        <v>0</v>
      </c>
      <c r="AK192" s="121" t="str">
        <f t="shared" si="74"/>
        <v>-</v>
      </c>
      <c r="AL192" s="121" t="str">
        <f t="shared" si="75"/>
        <v>-</v>
      </c>
      <c r="AM192" s="121" t="str">
        <f t="shared" si="76"/>
        <v>-</v>
      </c>
    </row>
    <row r="193" spans="1:39" ht="15">
      <c r="A193" s="16" t="s">
        <v>809</v>
      </c>
      <c r="B193" s="17"/>
      <c r="C193" s="17"/>
      <c r="D193" s="18">
        <f>D179-D180-D183-D184-D185-D186-D187-D188-D189-D190-D191-D192</f>
        <v>0</v>
      </c>
      <c r="E193" s="18">
        <f t="shared" ref="E193:U193" si="95">E179-E180-E183-E184-E185-E186-E187-E188-E189-E190-E191-E192</f>
        <v>0</v>
      </c>
      <c r="F193" s="18">
        <f t="shared" si="95"/>
        <v>0</v>
      </c>
      <c r="G193" s="18">
        <f t="shared" si="95"/>
        <v>0</v>
      </c>
      <c r="H193" s="18">
        <f t="shared" si="95"/>
        <v>0</v>
      </c>
      <c r="I193" s="18">
        <f t="shared" si="95"/>
        <v>0</v>
      </c>
      <c r="J193" s="18">
        <f t="shared" si="95"/>
        <v>0</v>
      </c>
      <c r="K193" s="18">
        <f t="shared" si="95"/>
        <v>0</v>
      </c>
      <c r="L193" s="18">
        <f t="shared" si="95"/>
        <v>0</v>
      </c>
      <c r="M193" s="18">
        <f t="shared" si="95"/>
        <v>0</v>
      </c>
      <c r="N193" s="18">
        <f t="shared" si="95"/>
        <v>0</v>
      </c>
      <c r="O193" s="18">
        <f t="shared" si="95"/>
        <v>0</v>
      </c>
      <c r="P193" s="18">
        <f t="shared" si="95"/>
        <v>0</v>
      </c>
      <c r="Q193" s="18">
        <f t="shared" si="95"/>
        <v>0</v>
      </c>
      <c r="R193" s="18">
        <f t="shared" si="95"/>
        <v>0</v>
      </c>
      <c r="S193" s="18">
        <f t="shared" si="95"/>
        <v>0</v>
      </c>
      <c r="T193" s="18">
        <f t="shared" si="95"/>
        <v>0</v>
      </c>
      <c r="U193" s="18">
        <f t="shared" si="95"/>
        <v>0</v>
      </c>
      <c r="V193" s="18">
        <f t="shared" si="93"/>
        <v>0</v>
      </c>
      <c r="W193" s="18">
        <f t="shared" si="93"/>
        <v>0</v>
      </c>
      <c r="X193" s="18">
        <f t="shared" si="93"/>
        <v>0</v>
      </c>
      <c r="Y193" s="18">
        <f t="shared" si="93"/>
        <v>0</v>
      </c>
      <c r="Z193" s="18">
        <f t="shared" si="93"/>
        <v>0</v>
      </c>
      <c r="AA193" s="18">
        <f t="shared" si="93"/>
        <v>0</v>
      </c>
      <c r="AB193" s="18">
        <f t="shared" si="93"/>
        <v>0</v>
      </c>
      <c r="AC193" s="18">
        <f t="shared" si="93"/>
        <v>0</v>
      </c>
      <c r="AD193" s="18">
        <f t="shared" si="94"/>
        <v>0</v>
      </c>
      <c r="AE193" s="29">
        <f t="shared" si="84"/>
        <v>0</v>
      </c>
      <c r="AF193" s="29">
        <f t="shared" si="84"/>
        <v>0</v>
      </c>
      <c r="AG193" s="99" t="str">
        <f t="shared" si="73"/>
        <v>0</v>
      </c>
      <c r="AH193" s="47">
        <f t="shared" si="77"/>
        <v>0</v>
      </c>
      <c r="AI193" s="47">
        <f t="shared" si="78"/>
        <v>0</v>
      </c>
      <c r="AJ193" s="47">
        <f t="shared" si="79"/>
        <v>0</v>
      </c>
      <c r="AK193" s="121" t="str">
        <f t="shared" si="74"/>
        <v>-</v>
      </c>
      <c r="AL193" s="121" t="str">
        <f t="shared" si="75"/>
        <v>-</v>
      </c>
      <c r="AM193" s="121" t="str">
        <f t="shared" si="76"/>
        <v>-</v>
      </c>
    </row>
    <row r="194" spans="1:39" ht="15">
      <c r="A194" s="8" t="s">
        <v>512</v>
      </c>
      <c r="B194" s="8" t="s">
        <v>513</v>
      </c>
      <c r="C194" s="8" t="s">
        <v>514</v>
      </c>
      <c r="D194" s="9">
        <f>'т.2000 выгрузка '!D175</f>
        <v>0</v>
      </c>
      <c r="E194" s="9">
        <f>'т.2000 выгрузка '!E175</f>
        <v>0</v>
      </c>
      <c r="F194" s="9">
        <f>'т.2000 выгрузка '!F175</f>
        <v>0</v>
      </c>
      <c r="G194" s="9">
        <f>'т.2000 выгрузка '!G175</f>
        <v>0</v>
      </c>
      <c r="H194" s="9">
        <f>'т.2000 выгрузка '!H175</f>
        <v>0</v>
      </c>
      <c r="I194" s="9">
        <f>'т.2000 выгрузка '!I175</f>
        <v>0</v>
      </c>
      <c r="J194" s="9">
        <f>'т.2000 выгрузка '!J175</f>
        <v>0</v>
      </c>
      <c r="K194" s="9">
        <f>'т.2000 выгрузка '!K175</f>
        <v>0</v>
      </c>
      <c r="L194" s="9">
        <f>'т.2000 выгрузка '!L175</f>
        <v>0</v>
      </c>
      <c r="M194" s="9">
        <f>'т.2000 выгрузка '!M175</f>
        <v>0</v>
      </c>
      <c r="N194" s="9">
        <f>'т.2000 выгрузка '!N175</f>
        <v>0</v>
      </c>
      <c r="O194" s="9">
        <f>'т.2000 выгрузка '!O175</f>
        <v>0</v>
      </c>
      <c r="P194" s="9">
        <f>'т.2000 выгрузка '!P175</f>
        <v>0</v>
      </c>
      <c r="Q194" s="9">
        <f>'т.2000 выгрузка '!Q175</f>
        <v>0</v>
      </c>
      <c r="R194" s="9">
        <f>'т.2000 выгрузка '!R175</f>
        <v>0</v>
      </c>
      <c r="S194" s="9">
        <f>'т.2000 выгрузка '!S175</f>
        <v>0</v>
      </c>
      <c r="T194" s="9">
        <f>'т.2000 выгрузка '!T175</f>
        <v>0</v>
      </c>
      <c r="U194" s="9">
        <f>'т.2000 выгрузка '!U175</f>
        <v>0</v>
      </c>
      <c r="V194" s="15">
        <f t="shared" si="93"/>
        <v>0</v>
      </c>
      <c r="W194" s="15">
        <f t="shared" si="93"/>
        <v>0</v>
      </c>
      <c r="X194" s="15">
        <f t="shared" si="93"/>
        <v>0</v>
      </c>
      <c r="Y194" s="15">
        <f t="shared" si="93"/>
        <v>0</v>
      </c>
      <c r="Z194" s="15">
        <f t="shared" si="93"/>
        <v>0</v>
      </c>
      <c r="AA194" s="15">
        <f t="shared" si="93"/>
        <v>0</v>
      </c>
      <c r="AB194" s="15">
        <f t="shared" si="93"/>
        <v>0</v>
      </c>
      <c r="AC194" s="15">
        <f t="shared" si="93"/>
        <v>0</v>
      </c>
      <c r="AD194" s="15">
        <f t="shared" si="94"/>
        <v>0</v>
      </c>
      <c r="AE194" s="6">
        <f t="shared" si="84"/>
        <v>0</v>
      </c>
      <c r="AF194" s="6">
        <f t="shared" si="84"/>
        <v>0</v>
      </c>
      <c r="AG194" s="99" t="str">
        <f t="shared" si="73"/>
        <v>0</v>
      </c>
      <c r="AH194" s="6">
        <f t="shared" si="77"/>
        <v>0</v>
      </c>
      <c r="AI194" s="6">
        <f t="shared" si="78"/>
        <v>0</v>
      </c>
      <c r="AJ194" s="6">
        <f t="shared" si="79"/>
        <v>0</v>
      </c>
      <c r="AK194" s="121" t="str">
        <f t="shared" si="74"/>
        <v>-</v>
      </c>
      <c r="AL194" s="121" t="str">
        <f t="shared" si="75"/>
        <v>-</v>
      </c>
      <c r="AM194" s="121" t="str">
        <f t="shared" si="76"/>
        <v>-</v>
      </c>
    </row>
    <row r="195" spans="1:39" ht="15">
      <c r="A195" s="8" t="s">
        <v>515</v>
      </c>
      <c r="B195" s="8" t="s">
        <v>516</v>
      </c>
      <c r="C195" s="8" t="s">
        <v>517</v>
      </c>
      <c r="D195" s="9">
        <f>'т.2000 выгрузка '!D176</f>
        <v>0</v>
      </c>
      <c r="E195" s="9">
        <f>'т.2000 выгрузка '!E176</f>
        <v>0</v>
      </c>
      <c r="F195" s="9">
        <f>'т.2000 выгрузка '!F176</f>
        <v>0</v>
      </c>
      <c r="G195" s="9">
        <f>'т.2000 выгрузка '!G176</f>
        <v>0</v>
      </c>
      <c r="H195" s="9">
        <f>'т.2000 выгрузка '!H176</f>
        <v>0</v>
      </c>
      <c r="I195" s="9">
        <f>'т.2000 выгрузка '!I176</f>
        <v>0</v>
      </c>
      <c r="J195" s="9">
        <f>'т.2000 выгрузка '!J176</f>
        <v>0</v>
      </c>
      <c r="K195" s="9">
        <f>'т.2000 выгрузка '!K176</f>
        <v>0</v>
      </c>
      <c r="L195" s="9">
        <f>'т.2000 выгрузка '!L176</f>
        <v>0</v>
      </c>
      <c r="M195" s="9">
        <f>'т.2000 выгрузка '!M176</f>
        <v>0</v>
      </c>
      <c r="N195" s="9">
        <f>'т.2000 выгрузка '!N176</f>
        <v>0</v>
      </c>
      <c r="O195" s="9">
        <f>'т.2000 выгрузка '!O176</f>
        <v>0</v>
      </c>
      <c r="P195" s="9">
        <f>'т.2000 выгрузка '!P176</f>
        <v>0</v>
      </c>
      <c r="Q195" s="9">
        <f>'т.2000 выгрузка '!Q176</f>
        <v>0</v>
      </c>
      <c r="R195" s="9">
        <f>'т.2000 выгрузка '!R176</f>
        <v>0</v>
      </c>
      <c r="S195" s="9">
        <f>'т.2000 выгрузка '!S176</f>
        <v>0</v>
      </c>
      <c r="T195" s="9">
        <f>'т.2000 выгрузка '!T176</f>
        <v>0</v>
      </c>
      <c r="U195" s="9">
        <f>'т.2000 выгрузка '!U176</f>
        <v>0</v>
      </c>
      <c r="V195" s="15">
        <f t="shared" si="93"/>
        <v>0</v>
      </c>
      <c r="W195" s="15">
        <f t="shared" si="93"/>
        <v>0</v>
      </c>
      <c r="X195" s="15">
        <f t="shared" si="93"/>
        <v>0</v>
      </c>
      <c r="Y195" s="15">
        <f t="shared" si="93"/>
        <v>0</v>
      </c>
      <c r="Z195" s="15">
        <f t="shared" si="93"/>
        <v>0</v>
      </c>
      <c r="AA195" s="15">
        <f t="shared" si="93"/>
        <v>0</v>
      </c>
      <c r="AB195" s="15">
        <f t="shared" si="93"/>
        <v>0</v>
      </c>
      <c r="AC195" s="15">
        <f t="shared" si="93"/>
        <v>0</v>
      </c>
      <c r="AD195" s="15">
        <f t="shared" si="94"/>
        <v>0</v>
      </c>
      <c r="AE195" s="6">
        <f t="shared" si="84"/>
        <v>0</v>
      </c>
      <c r="AF195" s="6">
        <f t="shared" si="84"/>
        <v>0</v>
      </c>
      <c r="AG195" s="99" t="str">
        <f t="shared" si="73"/>
        <v>0</v>
      </c>
      <c r="AH195" s="6">
        <f t="shared" si="77"/>
        <v>0</v>
      </c>
      <c r="AI195" s="6">
        <f t="shared" si="78"/>
        <v>0</v>
      </c>
      <c r="AJ195" s="6">
        <f t="shared" si="79"/>
        <v>0</v>
      </c>
      <c r="AK195" s="121" t="str">
        <f t="shared" si="74"/>
        <v>-</v>
      </c>
      <c r="AL195" s="121" t="str">
        <f t="shared" si="75"/>
        <v>-</v>
      </c>
      <c r="AM195" s="121" t="str">
        <f t="shared" si="76"/>
        <v>-</v>
      </c>
    </row>
    <row r="196" spans="1:39" ht="15">
      <c r="A196" s="8" t="s">
        <v>518</v>
      </c>
      <c r="B196" s="8" t="s">
        <v>519</v>
      </c>
      <c r="C196" s="8" t="s">
        <v>520</v>
      </c>
      <c r="D196" s="9">
        <f>'т.2000 выгрузка '!D177</f>
        <v>0</v>
      </c>
      <c r="E196" s="9">
        <f>'т.2000 выгрузка '!E177</f>
        <v>0</v>
      </c>
      <c r="F196" s="9">
        <f>'т.2000 выгрузка '!F177</f>
        <v>0</v>
      </c>
      <c r="G196" s="9">
        <f>'т.2000 выгрузка '!G177</f>
        <v>0</v>
      </c>
      <c r="H196" s="9">
        <f>'т.2000 выгрузка '!H177</f>
        <v>0</v>
      </c>
      <c r="I196" s="9">
        <f>'т.2000 выгрузка '!I177</f>
        <v>0</v>
      </c>
      <c r="J196" s="9">
        <f>'т.2000 выгрузка '!J177</f>
        <v>0</v>
      </c>
      <c r="K196" s="9">
        <f>'т.2000 выгрузка '!K177</f>
        <v>0</v>
      </c>
      <c r="L196" s="9">
        <f>'т.2000 выгрузка '!L177</f>
        <v>0</v>
      </c>
      <c r="M196" s="9">
        <f>'т.2000 выгрузка '!M177</f>
        <v>0</v>
      </c>
      <c r="N196" s="9">
        <f>'т.2000 выгрузка '!N177</f>
        <v>0</v>
      </c>
      <c r="O196" s="9">
        <f>'т.2000 выгрузка '!O177</f>
        <v>0</v>
      </c>
      <c r="P196" s="9">
        <f>'т.2000 выгрузка '!P177</f>
        <v>0</v>
      </c>
      <c r="Q196" s="9">
        <f>'т.2000 выгрузка '!Q177</f>
        <v>0</v>
      </c>
      <c r="R196" s="9">
        <f>'т.2000 выгрузка '!R177</f>
        <v>0</v>
      </c>
      <c r="S196" s="9">
        <f>'т.2000 выгрузка '!S177</f>
        <v>0</v>
      </c>
      <c r="T196" s="9">
        <f>'т.2000 выгрузка '!T177</f>
        <v>0</v>
      </c>
      <c r="U196" s="9">
        <f>'т.2000 выгрузка '!U177</f>
        <v>0</v>
      </c>
      <c r="V196" s="15">
        <f t="shared" si="93"/>
        <v>0</v>
      </c>
      <c r="W196" s="15">
        <f t="shared" si="93"/>
        <v>0</v>
      </c>
      <c r="X196" s="15">
        <f t="shared" si="93"/>
        <v>0</v>
      </c>
      <c r="Y196" s="15">
        <f t="shared" si="93"/>
        <v>0</v>
      </c>
      <c r="Z196" s="15">
        <f t="shared" si="93"/>
        <v>0</v>
      </c>
      <c r="AA196" s="15">
        <f t="shared" si="93"/>
        <v>0</v>
      </c>
      <c r="AB196" s="15">
        <f t="shared" si="93"/>
        <v>0</v>
      </c>
      <c r="AC196" s="15">
        <f t="shared" si="93"/>
        <v>0</v>
      </c>
      <c r="AD196" s="15">
        <f t="shared" si="94"/>
        <v>0</v>
      </c>
      <c r="AE196" s="6">
        <f t="shared" si="84"/>
        <v>0</v>
      </c>
      <c r="AF196" s="6">
        <f t="shared" si="84"/>
        <v>0</v>
      </c>
      <c r="AG196" s="99" t="str">
        <f t="shared" si="73"/>
        <v>0</v>
      </c>
      <c r="AH196" s="6">
        <f t="shared" si="77"/>
        <v>0</v>
      </c>
      <c r="AI196" s="6">
        <f t="shared" si="78"/>
        <v>0</v>
      </c>
      <c r="AJ196" s="6">
        <f t="shared" si="79"/>
        <v>0</v>
      </c>
      <c r="AK196" s="121" t="str">
        <f t="shared" si="74"/>
        <v>-</v>
      </c>
      <c r="AL196" s="121" t="str">
        <f t="shared" si="75"/>
        <v>-</v>
      </c>
      <c r="AM196" s="121" t="str">
        <f t="shared" si="76"/>
        <v>-</v>
      </c>
    </row>
    <row r="197" spans="1:39" ht="15">
      <c r="A197" s="8" t="s">
        <v>521</v>
      </c>
      <c r="B197" s="8" t="s">
        <v>522</v>
      </c>
      <c r="C197" s="8" t="s">
        <v>523</v>
      </c>
      <c r="D197" s="9">
        <f>'т.2000 выгрузка '!D178</f>
        <v>0</v>
      </c>
      <c r="E197" s="9">
        <f>'т.2000 выгрузка '!E178</f>
        <v>0</v>
      </c>
      <c r="F197" s="9">
        <f>'т.2000 выгрузка '!F178</f>
        <v>0</v>
      </c>
      <c r="G197" s="9">
        <f>'т.2000 выгрузка '!G178</f>
        <v>0</v>
      </c>
      <c r="H197" s="9">
        <f>'т.2000 выгрузка '!H178</f>
        <v>0</v>
      </c>
      <c r="I197" s="9">
        <f>'т.2000 выгрузка '!I178</f>
        <v>0</v>
      </c>
      <c r="J197" s="9">
        <f>'т.2000 выгрузка '!J178</f>
        <v>0</v>
      </c>
      <c r="K197" s="9">
        <f>'т.2000 выгрузка '!K178</f>
        <v>0</v>
      </c>
      <c r="L197" s="9">
        <f>'т.2000 выгрузка '!L178</f>
        <v>0</v>
      </c>
      <c r="M197" s="9">
        <f>'т.2000 выгрузка '!M178</f>
        <v>0</v>
      </c>
      <c r="N197" s="9">
        <f>'т.2000 выгрузка '!N178</f>
        <v>0</v>
      </c>
      <c r="O197" s="9">
        <f>'т.2000 выгрузка '!O178</f>
        <v>0</v>
      </c>
      <c r="P197" s="9">
        <f>'т.2000 выгрузка '!P178</f>
        <v>0</v>
      </c>
      <c r="Q197" s="9">
        <f>'т.2000 выгрузка '!Q178</f>
        <v>0</v>
      </c>
      <c r="R197" s="9">
        <f>'т.2000 выгрузка '!R178</f>
        <v>0</v>
      </c>
      <c r="S197" s="9">
        <f>'т.2000 выгрузка '!S178</f>
        <v>0</v>
      </c>
      <c r="T197" s="9">
        <f>'т.2000 выгрузка '!T178</f>
        <v>0</v>
      </c>
      <c r="U197" s="9">
        <f>'т.2000 выгрузка '!U178</f>
        <v>0</v>
      </c>
      <c r="V197" s="15">
        <f t="shared" si="93"/>
        <v>0</v>
      </c>
      <c r="W197" s="15">
        <f t="shared" si="93"/>
        <v>0</v>
      </c>
      <c r="X197" s="15">
        <f t="shared" si="93"/>
        <v>0</v>
      </c>
      <c r="Y197" s="15">
        <f t="shared" si="93"/>
        <v>0</v>
      </c>
      <c r="Z197" s="15">
        <f t="shared" si="93"/>
        <v>0</v>
      </c>
      <c r="AA197" s="15">
        <f t="shared" si="93"/>
        <v>0</v>
      </c>
      <c r="AB197" s="15">
        <f t="shared" si="93"/>
        <v>0</v>
      </c>
      <c r="AC197" s="15">
        <f t="shared" si="93"/>
        <v>0</v>
      </c>
      <c r="AD197" s="15">
        <f t="shared" si="94"/>
        <v>0</v>
      </c>
      <c r="AE197" s="6">
        <f t="shared" si="84"/>
        <v>0</v>
      </c>
      <c r="AF197" s="6">
        <f t="shared" si="84"/>
        <v>0</v>
      </c>
      <c r="AG197" s="99" t="str">
        <f t="shared" si="73"/>
        <v>0</v>
      </c>
      <c r="AH197" s="6">
        <f t="shared" si="77"/>
        <v>0</v>
      </c>
      <c r="AI197" s="6">
        <f t="shared" si="78"/>
        <v>0</v>
      </c>
      <c r="AJ197" s="6">
        <f t="shared" si="79"/>
        <v>0</v>
      </c>
      <c r="AK197" s="121" t="str">
        <f t="shared" si="74"/>
        <v>-</v>
      </c>
      <c r="AL197" s="121" t="str">
        <f t="shared" si="75"/>
        <v>-</v>
      </c>
      <c r="AM197" s="121" t="str">
        <f t="shared" si="76"/>
        <v>-</v>
      </c>
    </row>
    <row r="198" spans="1:39" ht="15">
      <c r="A198" s="8" t="s">
        <v>524</v>
      </c>
      <c r="B198" s="8" t="s">
        <v>525</v>
      </c>
      <c r="C198" s="8" t="s">
        <v>526</v>
      </c>
      <c r="D198" s="9">
        <f>'т.2000 выгрузка '!D179</f>
        <v>0</v>
      </c>
      <c r="E198" s="9">
        <f>'т.2000 выгрузка '!E179</f>
        <v>0</v>
      </c>
      <c r="F198" s="9">
        <f>'т.2000 выгрузка '!F179</f>
        <v>0</v>
      </c>
      <c r="G198" s="9">
        <f>'т.2000 выгрузка '!G179</f>
        <v>0</v>
      </c>
      <c r="H198" s="9">
        <f>'т.2000 выгрузка '!H179</f>
        <v>0</v>
      </c>
      <c r="I198" s="9">
        <f>'т.2000 выгрузка '!I179</f>
        <v>0</v>
      </c>
      <c r="J198" s="9">
        <f>'т.2000 выгрузка '!J179</f>
        <v>0</v>
      </c>
      <c r="K198" s="9">
        <f>'т.2000 выгрузка '!K179</f>
        <v>0</v>
      </c>
      <c r="L198" s="9">
        <f>'т.2000 выгрузка '!L179</f>
        <v>0</v>
      </c>
      <c r="M198" s="9">
        <f>'т.2000 выгрузка '!M179</f>
        <v>0</v>
      </c>
      <c r="N198" s="9">
        <f>'т.2000 выгрузка '!N179</f>
        <v>0</v>
      </c>
      <c r="O198" s="9">
        <f>'т.2000 выгрузка '!O179</f>
        <v>0</v>
      </c>
      <c r="P198" s="9">
        <f>'т.2000 выгрузка '!P179</f>
        <v>0</v>
      </c>
      <c r="Q198" s="9">
        <f>'т.2000 выгрузка '!Q179</f>
        <v>0</v>
      </c>
      <c r="R198" s="9">
        <f>'т.2000 выгрузка '!R179</f>
        <v>0</v>
      </c>
      <c r="S198" s="9">
        <f>'т.2000 выгрузка '!S179</f>
        <v>0</v>
      </c>
      <c r="T198" s="9">
        <f>'т.2000 выгрузка '!T179</f>
        <v>0</v>
      </c>
      <c r="U198" s="9">
        <f>'т.2000 выгрузка '!U179</f>
        <v>0</v>
      </c>
      <c r="V198" s="15">
        <f t="shared" si="93"/>
        <v>0</v>
      </c>
      <c r="W198" s="15">
        <f t="shared" si="93"/>
        <v>0</v>
      </c>
      <c r="X198" s="15">
        <f t="shared" si="93"/>
        <v>0</v>
      </c>
      <c r="Y198" s="15">
        <f t="shared" si="93"/>
        <v>0</v>
      </c>
      <c r="Z198" s="15">
        <f t="shared" si="93"/>
        <v>0</v>
      </c>
      <c r="AA198" s="15">
        <f t="shared" si="93"/>
        <v>0</v>
      </c>
      <c r="AB198" s="15">
        <f t="shared" si="93"/>
        <v>0</v>
      </c>
      <c r="AC198" s="15">
        <f t="shared" si="93"/>
        <v>0</v>
      </c>
      <c r="AD198" s="15">
        <f t="shared" si="94"/>
        <v>0</v>
      </c>
      <c r="AE198" s="6">
        <f t="shared" si="84"/>
        <v>0</v>
      </c>
      <c r="AF198" s="6">
        <f t="shared" si="84"/>
        <v>0</v>
      </c>
      <c r="AG198" s="99" t="str">
        <f t="shared" si="73"/>
        <v>0</v>
      </c>
      <c r="AH198" s="6">
        <f t="shared" si="77"/>
        <v>0</v>
      </c>
      <c r="AI198" s="6">
        <f t="shared" si="78"/>
        <v>0</v>
      </c>
      <c r="AJ198" s="6">
        <f t="shared" si="79"/>
        <v>0</v>
      </c>
      <c r="AK198" s="121" t="str">
        <f t="shared" si="74"/>
        <v>-</v>
      </c>
      <c r="AL198" s="121" t="str">
        <f t="shared" si="75"/>
        <v>-</v>
      </c>
      <c r="AM198" s="121" t="str">
        <f t="shared" si="76"/>
        <v>-</v>
      </c>
    </row>
    <row r="199" spans="1:39" ht="15">
      <c r="A199" s="8" t="s">
        <v>527</v>
      </c>
      <c r="B199" s="8" t="s">
        <v>528</v>
      </c>
      <c r="C199" s="8" t="s">
        <v>529</v>
      </c>
      <c r="D199" s="9">
        <f>'т.2000 выгрузка '!D180</f>
        <v>0</v>
      </c>
      <c r="E199" s="9">
        <f>'т.2000 выгрузка '!E180</f>
        <v>0</v>
      </c>
      <c r="F199" s="9">
        <f>'т.2000 выгрузка '!F180</f>
        <v>0</v>
      </c>
      <c r="G199" s="9">
        <f>'т.2000 выгрузка '!G180</f>
        <v>0</v>
      </c>
      <c r="H199" s="9">
        <f>'т.2000 выгрузка '!H180</f>
        <v>0</v>
      </c>
      <c r="I199" s="9">
        <f>'т.2000 выгрузка '!I180</f>
        <v>0</v>
      </c>
      <c r="J199" s="9">
        <f>'т.2000 выгрузка '!J180</f>
        <v>0</v>
      </c>
      <c r="K199" s="9">
        <f>'т.2000 выгрузка '!K180</f>
        <v>0</v>
      </c>
      <c r="L199" s="9">
        <f>'т.2000 выгрузка '!L180</f>
        <v>0</v>
      </c>
      <c r="M199" s="9">
        <f>'т.2000 выгрузка '!M180</f>
        <v>0</v>
      </c>
      <c r="N199" s="9">
        <f>'т.2000 выгрузка '!N180</f>
        <v>0</v>
      </c>
      <c r="O199" s="9">
        <f>'т.2000 выгрузка '!O180</f>
        <v>0</v>
      </c>
      <c r="P199" s="9">
        <f>'т.2000 выгрузка '!P180</f>
        <v>0</v>
      </c>
      <c r="Q199" s="9">
        <f>'т.2000 выгрузка '!Q180</f>
        <v>0</v>
      </c>
      <c r="R199" s="9">
        <f>'т.2000 выгрузка '!R180</f>
        <v>0</v>
      </c>
      <c r="S199" s="9">
        <f>'т.2000 выгрузка '!S180</f>
        <v>0</v>
      </c>
      <c r="T199" s="9">
        <f>'т.2000 выгрузка '!T180</f>
        <v>0</v>
      </c>
      <c r="U199" s="9">
        <f>'т.2000 выгрузка '!U180</f>
        <v>0</v>
      </c>
      <c r="V199" s="15">
        <f>D199-M199</f>
        <v>0</v>
      </c>
      <c r="W199" s="15">
        <f t="shared" si="93"/>
        <v>0</v>
      </c>
      <c r="X199" s="15">
        <f t="shared" si="93"/>
        <v>0</v>
      </c>
      <c r="Y199" s="15">
        <f t="shared" si="93"/>
        <v>0</v>
      </c>
      <c r="Z199" s="15">
        <f t="shared" si="93"/>
        <v>0</v>
      </c>
      <c r="AA199" s="15">
        <f t="shared" si="93"/>
        <v>0</v>
      </c>
      <c r="AB199" s="15">
        <f t="shared" si="93"/>
        <v>0</v>
      </c>
      <c r="AC199" s="15">
        <f t="shared" si="93"/>
        <v>0</v>
      </c>
      <c r="AD199" s="15">
        <f t="shared" si="94"/>
        <v>0</v>
      </c>
      <c r="AE199" s="6">
        <f t="shared" si="84"/>
        <v>0</v>
      </c>
      <c r="AF199" s="6">
        <f t="shared" si="84"/>
        <v>0</v>
      </c>
      <c r="AG199" s="99" t="str">
        <f t="shared" si="73"/>
        <v>0</v>
      </c>
      <c r="AH199" s="6">
        <f t="shared" si="77"/>
        <v>0</v>
      </c>
      <c r="AI199" s="6">
        <f t="shared" si="78"/>
        <v>0</v>
      </c>
      <c r="AJ199" s="6">
        <f t="shared" si="79"/>
        <v>0</v>
      </c>
      <c r="AK199" s="121" t="str">
        <f t="shared" si="74"/>
        <v>-</v>
      </c>
      <c r="AL199" s="121" t="str">
        <f t="shared" si="75"/>
        <v>-</v>
      </c>
      <c r="AM199" s="121" t="str">
        <f t="shared" si="76"/>
        <v>-</v>
      </c>
    </row>
    <row r="200" spans="1:39" ht="15">
      <c r="A200" s="8" t="s">
        <v>530</v>
      </c>
      <c r="B200" s="8" t="s">
        <v>531</v>
      </c>
      <c r="C200" s="8" t="s">
        <v>532</v>
      </c>
      <c r="D200" s="9">
        <f>'т.2000 выгрузка '!D181</f>
        <v>0</v>
      </c>
      <c r="E200" s="9">
        <f>'т.2000 выгрузка '!E181</f>
        <v>0</v>
      </c>
      <c r="F200" s="9">
        <f>'т.2000 выгрузка '!F181</f>
        <v>0</v>
      </c>
      <c r="G200" s="9">
        <f>'т.2000 выгрузка '!G181</f>
        <v>0</v>
      </c>
      <c r="H200" s="9">
        <f>'т.2000 выгрузка '!H181</f>
        <v>0</v>
      </c>
      <c r="I200" s="9">
        <f>'т.2000 выгрузка '!I181</f>
        <v>0</v>
      </c>
      <c r="J200" s="9">
        <f>'т.2000 выгрузка '!J181</f>
        <v>0</v>
      </c>
      <c r="K200" s="9">
        <f>'т.2000 выгрузка '!K181</f>
        <v>0</v>
      </c>
      <c r="L200" s="9">
        <f>'т.2000 выгрузка '!L181</f>
        <v>0</v>
      </c>
      <c r="M200" s="9">
        <f>'т.2000 выгрузка '!M181</f>
        <v>0</v>
      </c>
      <c r="N200" s="9">
        <f>'т.2000 выгрузка '!N181</f>
        <v>0</v>
      </c>
      <c r="O200" s="9">
        <f>'т.2000 выгрузка '!O181</f>
        <v>0</v>
      </c>
      <c r="P200" s="9">
        <f>'т.2000 выгрузка '!P181</f>
        <v>0</v>
      </c>
      <c r="Q200" s="9">
        <f>'т.2000 выгрузка '!Q181</f>
        <v>0</v>
      </c>
      <c r="R200" s="9">
        <f>'т.2000 выгрузка '!R181</f>
        <v>0</v>
      </c>
      <c r="S200" s="9">
        <f>'т.2000 выгрузка '!S181</f>
        <v>0</v>
      </c>
      <c r="T200" s="9">
        <f>'т.2000 выгрузка '!T181</f>
        <v>0</v>
      </c>
      <c r="U200" s="9">
        <f>'т.2000 выгрузка '!U181</f>
        <v>0</v>
      </c>
      <c r="V200" s="15">
        <f t="shared" ref="V200:AC215" si="96">D200-M200</f>
        <v>0</v>
      </c>
      <c r="W200" s="15">
        <f t="shared" si="93"/>
        <v>0</v>
      </c>
      <c r="X200" s="15">
        <f t="shared" si="93"/>
        <v>0</v>
      </c>
      <c r="Y200" s="15">
        <f t="shared" si="93"/>
        <v>0</v>
      </c>
      <c r="Z200" s="15">
        <f t="shared" si="93"/>
        <v>0</v>
      </c>
      <c r="AA200" s="15">
        <f t="shared" si="93"/>
        <v>0</v>
      </c>
      <c r="AB200" s="15">
        <f t="shared" si="93"/>
        <v>0</v>
      </c>
      <c r="AC200" s="15">
        <f t="shared" si="93"/>
        <v>0</v>
      </c>
      <c r="AD200" s="15">
        <f t="shared" si="94"/>
        <v>0</v>
      </c>
      <c r="AE200" s="6">
        <f t="shared" si="84"/>
        <v>0</v>
      </c>
      <c r="AF200" s="6">
        <f t="shared" si="84"/>
        <v>0</v>
      </c>
      <c r="AG200" s="99" t="str">
        <f t="shared" si="73"/>
        <v>0</v>
      </c>
      <c r="AH200" s="6">
        <f t="shared" si="77"/>
        <v>0</v>
      </c>
      <c r="AI200" s="6">
        <f t="shared" si="78"/>
        <v>0</v>
      </c>
      <c r="AJ200" s="6">
        <f t="shared" si="79"/>
        <v>0</v>
      </c>
      <c r="AK200" s="121" t="str">
        <f t="shared" si="74"/>
        <v>-</v>
      </c>
      <c r="AL200" s="121" t="str">
        <f t="shared" si="75"/>
        <v>-</v>
      </c>
      <c r="AM200" s="121" t="str">
        <f t="shared" si="76"/>
        <v>-</v>
      </c>
    </row>
    <row r="201" spans="1:39" ht="15">
      <c r="A201" s="8" t="s">
        <v>533</v>
      </c>
      <c r="B201" s="8" t="s">
        <v>534</v>
      </c>
      <c r="C201" s="8" t="s">
        <v>535</v>
      </c>
      <c r="D201" s="9">
        <f>'т.2000 выгрузка '!D182</f>
        <v>0</v>
      </c>
      <c r="E201" s="9">
        <f>'т.2000 выгрузка '!E182</f>
        <v>0</v>
      </c>
      <c r="F201" s="9">
        <f>'т.2000 выгрузка '!F182</f>
        <v>0</v>
      </c>
      <c r="G201" s="9">
        <f>'т.2000 выгрузка '!G182</f>
        <v>0</v>
      </c>
      <c r="H201" s="9">
        <f>'т.2000 выгрузка '!H182</f>
        <v>0</v>
      </c>
      <c r="I201" s="9">
        <f>'т.2000 выгрузка '!I182</f>
        <v>0</v>
      </c>
      <c r="J201" s="9">
        <f>'т.2000 выгрузка '!J182</f>
        <v>0</v>
      </c>
      <c r="K201" s="9">
        <f>'т.2000 выгрузка '!K182</f>
        <v>0</v>
      </c>
      <c r="L201" s="9">
        <f>'т.2000 выгрузка '!L182</f>
        <v>0</v>
      </c>
      <c r="M201" s="9">
        <f>'т.2000 выгрузка '!M182</f>
        <v>0</v>
      </c>
      <c r="N201" s="9">
        <f>'т.2000 выгрузка '!N182</f>
        <v>0</v>
      </c>
      <c r="O201" s="9">
        <f>'т.2000 выгрузка '!O182</f>
        <v>0</v>
      </c>
      <c r="P201" s="9">
        <f>'т.2000 выгрузка '!P182</f>
        <v>0</v>
      </c>
      <c r="Q201" s="9">
        <f>'т.2000 выгрузка '!Q182</f>
        <v>0</v>
      </c>
      <c r="R201" s="9">
        <f>'т.2000 выгрузка '!R182</f>
        <v>0</v>
      </c>
      <c r="S201" s="9">
        <f>'т.2000 выгрузка '!S182</f>
        <v>0</v>
      </c>
      <c r="T201" s="9">
        <f>'т.2000 выгрузка '!T182</f>
        <v>0</v>
      </c>
      <c r="U201" s="9">
        <f>'т.2000 выгрузка '!U182</f>
        <v>0</v>
      </c>
      <c r="V201" s="15">
        <f t="shared" si="96"/>
        <v>0</v>
      </c>
      <c r="W201" s="15">
        <f t="shared" si="93"/>
        <v>0</v>
      </c>
      <c r="X201" s="15">
        <f t="shared" si="93"/>
        <v>0</v>
      </c>
      <c r="Y201" s="15">
        <f t="shared" si="93"/>
        <v>0</v>
      </c>
      <c r="Z201" s="15">
        <f t="shared" si="93"/>
        <v>0</v>
      </c>
      <c r="AA201" s="15">
        <f t="shared" si="93"/>
        <v>0</v>
      </c>
      <c r="AB201" s="15">
        <f t="shared" si="93"/>
        <v>0</v>
      </c>
      <c r="AC201" s="15">
        <f t="shared" si="93"/>
        <v>0</v>
      </c>
      <c r="AD201" s="15">
        <f t="shared" si="94"/>
        <v>0</v>
      </c>
      <c r="AE201" s="6">
        <f t="shared" si="84"/>
        <v>0</v>
      </c>
      <c r="AF201" s="6">
        <f t="shared" si="84"/>
        <v>0</v>
      </c>
      <c r="AG201" s="99" t="str">
        <f t="shared" si="73"/>
        <v>0</v>
      </c>
      <c r="AH201" s="6">
        <f t="shared" si="77"/>
        <v>0</v>
      </c>
      <c r="AI201" s="6">
        <f t="shared" si="78"/>
        <v>0</v>
      </c>
      <c r="AJ201" s="6">
        <f t="shared" si="79"/>
        <v>0</v>
      </c>
      <c r="AK201" s="121" t="str">
        <f t="shared" si="74"/>
        <v>-</v>
      </c>
      <c r="AL201" s="121" t="str">
        <f t="shared" si="75"/>
        <v>-</v>
      </c>
      <c r="AM201" s="121" t="str">
        <f t="shared" si="76"/>
        <v>-</v>
      </c>
    </row>
    <row r="202" spans="1:39" ht="39">
      <c r="A202" s="8" t="s">
        <v>536</v>
      </c>
      <c r="B202" s="8" t="s">
        <v>537</v>
      </c>
      <c r="C202" s="8" t="s">
        <v>538</v>
      </c>
      <c r="D202" s="9">
        <f>'т.2000 выгрузка '!D183</f>
        <v>0</v>
      </c>
      <c r="E202" s="9">
        <f>'т.2000 выгрузка '!E183</f>
        <v>0</v>
      </c>
      <c r="F202" s="9">
        <f>'т.2000 выгрузка '!F183</f>
        <v>0</v>
      </c>
      <c r="G202" s="9">
        <f>'т.2000 выгрузка '!G183</f>
        <v>0</v>
      </c>
      <c r="H202" s="9">
        <f>'т.2000 выгрузка '!H183</f>
        <v>0</v>
      </c>
      <c r="I202" s="9">
        <f>'т.2000 выгрузка '!I183</f>
        <v>0</v>
      </c>
      <c r="J202" s="9">
        <f>'т.2000 выгрузка '!J183</f>
        <v>0</v>
      </c>
      <c r="K202" s="9">
        <f>'т.2000 выгрузка '!K183</f>
        <v>0</v>
      </c>
      <c r="L202" s="9">
        <f>'т.2000 выгрузка '!L183</f>
        <v>0</v>
      </c>
      <c r="M202" s="9">
        <f>'т.2000 выгрузка '!M183</f>
        <v>0</v>
      </c>
      <c r="N202" s="9">
        <f>'т.2000 выгрузка '!N183</f>
        <v>0</v>
      </c>
      <c r="O202" s="9">
        <f>'т.2000 выгрузка '!O183</f>
        <v>0</v>
      </c>
      <c r="P202" s="9">
        <f>'т.2000 выгрузка '!P183</f>
        <v>0</v>
      </c>
      <c r="Q202" s="9">
        <f>'т.2000 выгрузка '!Q183</f>
        <v>0</v>
      </c>
      <c r="R202" s="9">
        <f>'т.2000 выгрузка '!R183</f>
        <v>0</v>
      </c>
      <c r="S202" s="9">
        <f>'т.2000 выгрузка '!S183</f>
        <v>0</v>
      </c>
      <c r="T202" s="9">
        <f>'т.2000 выгрузка '!T183</f>
        <v>0</v>
      </c>
      <c r="U202" s="9">
        <f>'т.2000 выгрузка '!U183</f>
        <v>0</v>
      </c>
      <c r="V202" s="15">
        <f t="shared" si="96"/>
        <v>0</v>
      </c>
      <c r="W202" s="15">
        <f t="shared" si="96"/>
        <v>0</v>
      </c>
      <c r="X202" s="15">
        <f t="shared" si="96"/>
        <v>0</v>
      </c>
      <c r="Y202" s="15">
        <f t="shared" si="96"/>
        <v>0</v>
      </c>
      <c r="Z202" s="15">
        <f t="shared" si="96"/>
        <v>0</v>
      </c>
      <c r="AA202" s="15">
        <f t="shared" si="96"/>
        <v>0</v>
      </c>
      <c r="AB202" s="15">
        <f t="shared" si="96"/>
        <v>0</v>
      </c>
      <c r="AC202" s="15">
        <f t="shared" si="96"/>
        <v>0</v>
      </c>
      <c r="AD202" s="15">
        <f t="shared" si="94"/>
        <v>0</v>
      </c>
      <c r="AE202" s="6">
        <f t="shared" si="84"/>
        <v>0</v>
      </c>
      <c r="AF202" s="6">
        <f t="shared" si="84"/>
        <v>0</v>
      </c>
      <c r="AG202" s="99" t="str">
        <f t="shared" ref="AG202:AG265" si="97">IF(AND(Y202&lt;&gt;0, OR(V202&lt;&gt;0, Z202&lt;&gt;0)), "0", IF(AND(Y202=0, AND(V202=0, Z202=0)), "0", 0-1))</f>
        <v>0</v>
      </c>
      <c r="AH202" s="6">
        <f t="shared" si="77"/>
        <v>0</v>
      </c>
      <c r="AI202" s="6">
        <f t="shared" si="78"/>
        <v>0</v>
      </c>
      <c r="AJ202" s="6">
        <f t="shared" si="79"/>
        <v>0</v>
      </c>
      <c r="AK202" s="121" t="str">
        <f t="shared" ref="AK202:AK265" si="98">IFERROR(G202/D202,"-")</f>
        <v>-</v>
      </c>
      <c r="AL202" s="121" t="str">
        <f t="shared" ref="AL202:AL265" si="99">IFERROR(P202/M202,"-")</f>
        <v>-</v>
      </c>
      <c r="AM202" s="121" t="str">
        <f t="shared" ref="AM202:AM265" si="100">IFERROR(Y202/V202,"-")</f>
        <v>-</v>
      </c>
    </row>
    <row r="203" spans="1:39" ht="26.25">
      <c r="A203" s="8" t="s">
        <v>539</v>
      </c>
      <c r="B203" s="8" t="s">
        <v>540</v>
      </c>
      <c r="C203" s="8" t="s">
        <v>541</v>
      </c>
      <c r="D203" s="9">
        <f>'т.2000 выгрузка '!D184</f>
        <v>0</v>
      </c>
      <c r="E203" s="9">
        <f>'т.2000 выгрузка '!E184</f>
        <v>0</v>
      </c>
      <c r="F203" s="9">
        <f>'т.2000 выгрузка '!F184</f>
        <v>0</v>
      </c>
      <c r="G203" s="9">
        <f>'т.2000 выгрузка '!G184</f>
        <v>0</v>
      </c>
      <c r="H203" s="9">
        <f>'т.2000 выгрузка '!H184</f>
        <v>0</v>
      </c>
      <c r="I203" s="9">
        <f>'т.2000 выгрузка '!I184</f>
        <v>0</v>
      </c>
      <c r="J203" s="9">
        <f>'т.2000 выгрузка '!J184</f>
        <v>0</v>
      </c>
      <c r="K203" s="9">
        <f>'т.2000 выгрузка '!K184</f>
        <v>0</v>
      </c>
      <c r="L203" s="9">
        <f>'т.2000 выгрузка '!L184</f>
        <v>0</v>
      </c>
      <c r="M203" s="9">
        <f>'т.2000 выгрузка '!M184</f>
        <v>0</v>
      </c>
      <c r="N203" s="9">
        <f>'т.2000 выгрузка '!N184</f>
        <v>0</v>
      </c>
      <c r="O203" s="9">
        <f>'т.2000 выгрузка '!O184</f>
        <v>0</v>
      </c>
      <c r="P203" s="9">
        <f>'т.2000 выгрузка '!P184</f>
        <v>0</v>
      </c>
      <c r="Q203" s="9">
        <f>'т.2000 выгрузка '!Q184</f>
        <v>0</v>
      </c>
      <c r="R203" s="9">
        <f>'т.2000 выгрузка '!R184</f>
        <v>0</v>
      </c>
      <c r="S203" s="9">
        <f>'т.2000 выгрузка '!S184</f>
        <v>0</v>
      </c>
      <c r="T203" s="9">
        <f>'т.2000 выгрузка '!T184</f>
        <v>0</v>
      </c>
      <c r="U203" s="9">
        <f>'т.2000 выгрузка '!U184</f>
        <v>0</v>
      </c>
      <c r="V203" s="15">
        <f t="shared" si="96"/>
        <v>0</v>
      </c>
      <c r="W203" s="15">
        <f t="shared" si="96"/>
        <v>0</v>
      </c>
      <c r="X203" s="15">
        <f t="shared" si="96"/>
        <v>0</v>
      </c>
      <c r="Y203" s="15">
        <f t="shared" si="96"/>
        <v>0</v>
      </c>
      <c r="Z203" s="15">
        <f t="shared" si="96"/>
        <v>0</v>
      </c>
      <c r="AA203" s="15">
        <f t="shared" si="96"/>
        <v>0</v>
      </c>
      <c r="AB203" s="15">
        <f t="shared" si="96"/>
        <v>0</v>
      </c>
      <c r="AC203" s="15">
        <f t="shared" si="96"/>
        <v>0</v>
      </c>
      <c r="AD203" s="15">
        <f t="shared" si="94"/>
        <v>0</v>
      </c>
      <c r="AE203" s="6">
        <f t="shared" si="84"/>
        <v>0</v>
      </c>
      <c r="AF203" s="6">
        <f t="shared" si="84"/>
        <v>0</v>
      </c>
      <c r="AG203" s="99" t="str">
        <f t="shared" si="97"/>
        <v>0</v>
      </c>
      <c r="AH203" s="6">
        <f t="shared" si="77"/>
        <v>0</v>
      </c>
      <c r="AI203" s="6">
        <f t="shared" si="78"/>
        <v>0</v>
      </c>
      <c r="AJ203" s="6">
        <f t="shared" si="79"/>
        <v>0</v>
      </c>
      <c r="AK203" s="121" t="str">
        <f t="shared" si="98"/>
        <v>-</v>
      </c>
      <c r="AL203" s="121" t="str">
        <f t="shared" si="99"/>
        <v>-</v>
      </c>
      <c r="AM203" s="121" t="str">
        <f t="shared" si="100"/>
        <v>-</v>
      </c>
    </row>
    <row r="204" spans="1:39" ht="26.25">
      <c r="A204" s="8" t="s">
        <v>542</v>
      </c>
      <c r="B204" s="8" t="s">
        <v>543</v>
      </c>
      <c r="C204" s="8" t="s">
        <v>544</v>
      </c>
      <c r="D204" s="9">
        <f>'т.2000 выгрузка '!D185</f>
        <v>0</v>
      </c>
      <c r="E204" s="9">
        <f>'т.2000 выгрузка '!E185</f>
        <v>0</v>
      </c>
      <c r="F204" s="9">
        <f>'т.2000 выгрузка '!F185</f>
        <v>0</v>
      </c>
      <c r="G204" s="9">
        <f>'т.2000 выгрузка '!G185</f>
        <v>0</v>
      </c>
      <c r="H204" s="9">
        <f>'т.2000 выгрузка '!H185</f>
        <v>0</v>
      </c>
      <c r="I204" s="9">
        <f>'т.2000 выгрузка '!I185</f>
        <v>0</v>
      </c>
      <c r="J204" s="9">
        <f>'т.2000 выгрузка '!J185</f>
        <v>0</v>
      </c>
      <c r="K204" s="9">
        <f>'т.2000 выгрузка '!K185</f>
        <v>0</v>
      </c>
      <c r="L204" s="9">
        <f>'т.2000 выгрузка '!L185</f>
        <v>0</v>
      </c>
      <c r="M204" s="9">
        <f>'т.2000 выгрузка '!M185</f>
        <v>0</v>
      </c>
      <c r="N204" s="9">
        <f>'т.2000 выгрузка '!N185</f>
        <v>0</v>
      </c>
      <c r="O204" s="9">
        <f>'т.2000 выгрузка '!O185</f>
        <v>0</v>
      </c>
      <c r="P204" s="9">
        <f>'т.2000 выгрузка '!P185</f>
        <v>0</v>
      </c>
      <c r="Q204" s="9">
        <f>'т.2000 выгрузка '!Q185</f>
        <v>0</v>
      </c>
      <c r="R204" s="9">
        <f>'т.2000 выгрузка '!R185</f>
        <v>0</v>
      </c>
      <c r="S204" s="9">
        <f>'т.2000 выгрузка '!S185</f>
        <v>0</v>
      </c>
      <c r="T204" s="9">
        <f>'т.2000 выгрузка '!T185</f>
        <v>0</v>
      </c>
      <c r="U204" s="9">
        <f>'т.2000 выгрузка '!U185</f>
        <v>0</v>
      </c>
      <c r="V204" s="15">
        <f t="shared" si="96"/>
        <v>0</v>
      </c>
      <c r="W204" s="15">
        <f t="shared" si="96"/>
        <v>0</v>
      </c>
      <c r="X204" s="15">
        <f t="shared" si="96"/>
        <v>0</v>
      </c>
      <c r="Y204" s="15">
        <f t="shared" si="96"/>
        <v>0</v>
      </c>
      <c r="Z204" s="15">
        <f t="shared" si="96"/>
        <v>0</v>
      </c>
      <c r="AA204" s="15">
        <f t="shared" si="96"/>
        <v>0</v>
      </c>
      <c r="AB204" s="15">
        <f t="shared" si="96"/>
        <v>0</v>
      </c>
      <c r="AC204" s="15">
        <f t="shared" si="96"/>
        <v>0</v>
      </c>
      <c r="AD204" s="15">
        <f t="shared" si="94"/>
        <v>0</v>
      </c>
      <c r="AE204" s="6">
        <f t="shared" si="84"/>
        <v>0</v>
      </c>
      <c r="AF204" s="6">
        <f t="shared" si="84"/>
        <v>0</v>
      </c>
      <c r="AG204" s="99" t="str">
        <f t="shared" si="97"/>
        <v>0</v>
      </c>
      <c r="AH204" s="6">
        <f t="shared" ref="AH204:AH267" si="101">Z204-AA204-AC204</f>
        <v>0</v>
      </c>
      <c r="AI204" s="6">
        <f t="shared" ref="AI204:AI267" si="102">AA204-AB204</f>
        <v>0</v>
      </c>
      <c r="AJ204" s="6">
        <f t="shared" ref="AJ204:AJ267" si="103">AC204-AD204</f>
        <v>0</v>
      </c>
      <c r="AK204" s="121" t="str">
        <f t="shared" si="98"/>
        <v>-</v>
      </c>
      <c r="AL204" s="121" t="str">
        <f t="shared" si="99"/>
        <v>-</v>
      </c>
      <c r="AM204" s="121" t="str">
        <f t="shared" si="100"/>
        <v>-</v>
      </c>
    </row>
    <row r="205" spans="1:39" ht="26.25">
      <c r="A205" s="8" t="s">
        <v>545</v>
      </c>
      <c r="B205" s="8" t="s">
        <v>546</v>
      </c>
      <c r="C205" s="8" t="s">
        <v>547</v>
      </c>
      <c r="D205" s="9">
        <f>'т.2000 выгрузка '!D186</f>
        <v>0</v>
      </c>
      <c r="E205" s="9">
        <f>'т.2000 выгрузка '!E186</f>
        <v>0</v>
      </c>
      <c r="F205" s="9">
        <f>'т.2000 выгрузка '!F186</f>
        <v>0</v>
      </c>
      <c r="G205" s="9">
        <f>'т.2000 выгрузка '!G186</f>
        <v>0</v>
      </c>
      <c r="H205" s="9">
        <f>'т.2000 выгрузка '!H186</f>
        <v>0</v>
      </c>
      <c r="I205" s="9">
        <f>'т.2000 выгрузка '!I186</f>
        <v>0</v>
      </c>
      <c r="J205" s="9">
        <f>'т.2000 выгрузка '!J186</f>
        <v>0</v>
      </c>
      <c r="K205" s="9">
        <f>'т.2000 выгрузка '!K186</f>
        <v>0</v>
      </c>
      <c r="L205" s="9">
        <f>'т.2000 выгрузка '!L186</f>
        <v>0</v>
      </c>
      <c r="M205" s="9">
        <f>'т.2000 выгрузка '!M186</f>
        <v>0</v>
      </c>
      <c r="N205" s="9">
        <f>'т.2000 выгрузка '!N186</f>
        <v>0</v>
      </c>
      <c r="O205" s="9">
        <f>'т.2000 выгрузка '!O186</f>
        <v>0</v>
      </c>
      <c r="P205" s="9">
        <f>'т.2000 выгрузка '!P186</f>
        <v>0</v>
      </c>
      <c r="Q205" s="9">
        <f>'т.2000 выгрузка '!Q186</f>
        <v>0</v>
      </c>
      <c r="R205" s="9">
        <f>'т.2000 выгрузка '!R186</f>
        <v>0</v>
      </c>
      <c r="S205" s="9">
        <f>'т.2000 выгрузка '!S186</f>
        <v>0</v>
      </c>
      <c r="T205" s="9">
        <f>'т.2000 выгрузка '!T186</f>
        <v>0</v>
      </c>
      <c r="U205" s="9">
        <f>'т.2000 выгрузка '!U186</f>
        <v>0</v>
      </c>
      <c r="V205" s="15">
        <f t="shared" si="96"/>
        <v>0</v>
      </c>
      <c r="W205" s="15">
        <f t="shared" si="96"/>
        <v>0</v>
      </c>
      <c r="X205" s="15">
        <f t="shared" si="96"/>
        <v>0</v>
      </c>
      <c r="Y205" s="15">
        <f t="shared" si="96"/>
        <v>0</v>
      </c>
      <c r="Z205" s="15">
        <f t="shared" si="96"/>
        <v>0</v>
      </c>
      <c r="AA205" s="15">
        <f t="shared" si="96"/>
        <v>0</v>
      </c>
      <c r="AB205" s="15">
        <f t="shared" si="96"/>
        <v>0</v>
      </c>
      <c r="AC205" s="15">
        <f t="shared" si="96"/>
        <v>0</v>
      </c>
      <c r="AD205" s="15">
        <f t="shared" si="94"/>
        <v>0</v>
      </c>
      <c r="AE205" s="6">
        <f t="shared" si="84"/>
        <v>0</v>
      </c>
      <c r="AF205" s="6">
        <f t="shared" si="84"/>
        <v>0</v>
      </c>
      <c r="AG205" s="99" t="str">
        <f t="shared" si="97"/>
        <v>0</v>
      </c>
      <c r="AH205" s="6">
        <f t="shared" si="101"/>
        <v>0</v>
      </c>
      <c r="AI205" s="6">
        <f t="shared" si="102"/>
        <v>0</v>
      </c>
      <c r="AJ205" s="6">
        <f t="shared" si="103"/>
        <v>0</v>
      </c>
      <c r="AK205" s="121" t="str">
        <f t="shared" si="98"/>
        <v>-</v>
      </c>
      <c r="AL205" s="121" t="str">
        <f t="shared" si="99"/>
        <v>-</v>
      </c>
      <c r="AM205" s="121" t="str">
        <f t="shared" si="100"/>
        <v>-</v>
      </c>
    </row>
    <row r="206" spans="1:39" ht="26.25">
      <c r="A206" s="8" t="s">
        <v>548</v>
      </c>
      <c r="B206" s="8" t="s">
        <v>549</v>
      </c>
      <c r="C206" s="8" t="s">
        <v>550</v>
      </c>
      <c r="D206" s="9">
        <f>'т.2000 выгрузка '!D187</f>
        <v>0</v>
      </c>
      <c r="E206" s="9">
        <f>'т.2000 выгрузка '!E187</f>
        <v>0</v>
      </c>
      <c r="F206" s="9">
        <f>'т.2000 выгрузка '!F187</f>
        <v>0</v>
      </c>
      <c r="G206" s="9">
        <f>'т.2000 выгрузка '!G187</f>
        <v>0</v>
      </c>
      <c r="H206" s="9">
        <f>'т.2000 выгрузка '!H187</f>
        <v>0</v>
      </c>
      <c r="I206" s="9">
        <f>'т.2000 выгрузка '!I187</f>
        <v>0</v>
      </c>
      <c r="J206" s="9">
        <f>'т.2000 выгрузка '!J187</f>
        <v>0</v>
      </c>
      <c r="K206" s="9">
        <f>'т.2000 выгрузка '!K187</f>
        <v>0</v>
      </c>
      <c r="L206" s="9">
        <f>'т.2000 выгрузка '!L187</f>
        <v>0</v>
      </c>
      <c r="M206" s="9">
        <f>'т.2000 выгрузка '!M187</f>
        <v>0</v>
      </c>
      <c r="N206" s="9">
        <f>'т.2000 выгрузка '!N187</f>
        <v>0</v>
      </c>
      <c r="O206" s="9">
        <f>'т.2000 выгрузка '!O187</f>
        <v>0</v>
      </c>
      <c r="P206" s="9">
        <f>'т.2000 выгрузка '!P187</f>
        <v>0</v>
      </c>
      <c r="Q206" s="9">
        <f>'т.2000 выгрузка '!Q187</f>
        <v>0</v>
      </c>
      <c r="R206" s="9">
        <f>'т.2000 выгрузка '!R187</f>
        <v>0</v>
      </c>
      <c r="S206" s="9">
        <f>'т.2000 выгрузка '!S187</f>
        <v>0</v>
      </c>
      <c r="T206" s="9">
        <f>'т.2000 выгрузка '!T187</f>
        <v>0</v>
      </c>
      <c r="U206" s="9">
        <f>'т.2000 выгрузка '!U187</f>
        <v>0</v>
      </c>
      <c r="V206" s="15">
        <f t="shared" si="96"/>
        <v>0</v>
      </c>
      <c r="W206" s="15">
        <f t="shared" si="96"/>
        <v>0</v>
      </c>
      <c r="X206" s="15">
        <f t="shared" si="96"/>
        <v>0</v>
      </c>
      <c r="Y206" s="15">
        <f t="shared" si="96"/>
        <v>0</v>
      </c>
      <c r="Z206" s="15">
        <f t="shared" si="96"/>
        <v>0</v>
      </c>
      <c r="AA206" s="15">
        <f t="shared" si="96"/>
        <v>0</v>
      </c>
      <c r="AB206" s="15">
        <f t="shared" si="96"/>
        <v>0</v>
      </c>
      <c r="AC206" s="15">
        <f t="shared" si="96"/>
        <v>0</v>
      </c>
      <c r="AD206" s="15">
        <f t="shared" si="94"/>
        <v>0</v>
      </c>
      <c r="AE206" s="6">
        <f t="shared" si="84"/>
        <v>0</v>
      </c>
      <c r="AF206" s="6">
        <f t="shared" si="84"/>
        <v>0</v>
      </c>
      <c r="AG206" s="99" t="str">
        <f t="shared" si="97"/>
        <v>0</v>
      </c>
      <c r="AH206" s="6">
        <f t="shared" si="101"/>
        <v>0</v>
      </c>
      <c r="AI206" s="6">
        <f t="shared" si="102"/>
        <v>0</v>
      </c>
      <c r="AJ206" s="6">
        <f t="shared" si="103"/>
        <v>0</v>
      </c>
      <c r="AK206" s="121" t="str">
        <f t="shared" si="98"/>
        <v>-</v>
      </c>
      <c r="AL206" s="121" t="str">
        <f t="shared" si="99"/>
        <v>-</v>
      </c>
      <c r="AM206" s="121" t="str">
        <f t="shared" si="100"/>
        <v>-</v>
      </c>
    </row>
    <row r="207" spans="1:39" ht="15">
      <c r="A207" s="19" t="s">
        <v>808</v>
      </c>
      <c r="B207" s="20"/>
      <c r="C207" s="20"/>
      <c r="D207" s="21">
        <f>D201-D202-D203-D204-D205-D206</f>
        <v>0</v>
      </c>
      <c r="E207" s="21">
        <f t="shared" ref="E207:U207" si="104">E201-E202-E203-E204-E205-E206</f>
        <v>0</v>
      </c>
      <c r="F207" s="21">
        <f t="shared" si="104"/>
        <v>0</v>
      </c>
      <c r="G207" s="21">
        <f t="shared" si="104"/>
        <v>0</v>
      </c>
      <c r="H207" s="21">
        <f t="shared" si="104"/>
        <v>0</v>
      </c>
      <c r="I207" s="21">
        <f t="shared" si="104"/>
        <v>0</v>
      </c>
      <c r="J207" s="21">
        <f t="shared" si="104"/>
        <v>0</v>
      </c>
      <c r="K207" s="21">
        <f t="shared" si="104"/>
        <v>0</v>
      </c>
      <c r="L207" s="21">
        <f t="shared" si="104"/>
        <v>0</v>
      </c>
      <c r="M207" s="21">
        <f t="shared" si="104"/>
        <v>0</v>
      </c>
      <c r="N207" s="21">
        <f t="shared" si="104"/>
        <v>0</v>
      </c>
      <c r="O207" s="21">
        <f t="shared" si="104"/>
        <v>0</v>
      </c>
      <c r="P207" s="21">
        <f t="shared" si="104"/>
        <v>0</v>
      </c>
      <c r="Q207" s="21">
        <f t="shared" si="104"/>
        <v>0</v>
      </c>
      <c r="R207" s="21">
        <f t="shared" si="104"/>
        <v>0</v>
      </c>
      <c r="S207" s="21">
        <f t="shared" si="104"/>
        <v>0</v>
      </c>
      <c r="T207" s="21">
        <f t="shared" si="104"/>
        <v>0</v>
      </c>
      <c r="U207" s="21">
        <f t="shared" si="104"/>
        <v>0</v>
      </c>
      <c r="V207" s="21">
        <f t="shared" si="96"/>
        <v>0</v>
      </c>
      <c r="W207" s="21">
        <f t="shared" si="96"/>
        <v>0</v>
      </c>
      <c r="X207" s="21">
        <f t="shared" si="96"/>
        <v>0</v>
      </c>
      <c r="Y207" s="21">
        <f t="shared" si="96"/>
        <v>0</v>
      </c>
      <c r="Z207" s="21">
        <f t="shared" si="96"/>
        <v>0</v>
      </c>
      <c r="AA207" s="21">
        <f t="shared" si="96"/>
        <v>0</v>
      </c>
      <c r="AB207" s="21">
        <f t="shared" si="96"/>
        <v>0</v>
      </c>
      <c r="AC207" s="21">
        <f t="shared" si="96"/>
        <v>0</v>
      </c>
      <c r="AD207" s="21">
        <f t="shared" si="94"/>
        <v>0</v>
      </c>
      <c r="AE207" s="30">
        <f t="shared" si="84"/>
        <v>0</v>
      </c>
      <c r="AF207" s="30">
        <f t="shared" si="84"/>
        <v>0</v>
      </c>
      <c r="AG207" s="99" t="str">
        <f t="shared" si="97"/>
        <v>0</v>
      </c>
      <c r="AH207" s="30">
        <f t="shared" si="101"/>
        <v>0</v>
      </c>
      <c r="AI207" s="30">
        <f t="shared" si="102"/>
        <v>0</v>
      </c>
      <c r="AJ207" s="30">
        <f t="shared" si="103"/>
        <v>0</v>
      </c>
      <c r="AK207" s="121" t="str">
        <f t="shared" si="98"/>
        <v>-</v>
      </c>
      <c r="AL207" s="121" t="str">
        <f t="shared" si="99"/>
        <v>-</v>
      </c>
      <c r="AM207" s="121" t="str">
        <f t="shared" si="100"/>
        <v>-</v>
      </c>
    </row>
    <row r="208" spans="1:39" ht="15">
      <c r="A208" s="8" t="s">
        <v>551</v>
      </c>
      <c r="B208" s="8" t="s">
        <v>552</v>
      </c>
      <c r="C208" s="8" t="s">
        <v>553</v>
      </c>
      <c r="D208" s="9">
        <f>'т.2000 выгрузка '!D188</f>
        <v>0</v>
      </c>
      <c r="E208" s="9">
        <f>'т.2000 выгрузка '!E188</f>
        <v>0</v>
      </c>
      <c r="F208" s="9">
        <f>'т.2000 выгрузка '!F188</f>
        <v>0</v>
      </c>
      <c r="G208" s="9">
        <f>'т.2000 выгрузка '!G188</f>
        <v>0</v>
      </c>
      <c r="H208" s="9">
        <f>'т.2000 выгрузка '!H188</f>
        <v>0</v>
      </c>
      <c r="I208" s="9">
        <f>'т.2000 выгрузка '!I188</f>
        <v>0</v>
      </c>
      <c r="J208" s="9">
        <f>'т.2000 выгрузка '!J188</f>
        <v>0</v>
      </c>
      <c r="K208" s="9">
        <f>'т.2000 выгрузка '!K188</f>
        <v>0</v>
      </c>
      <c r="L208" s="9">
        <f>'т.2000 выгрузка '!L188</f>
        <v>0</v>
      </c>
      <c r="M208" s="9">
        <f>'т.2000 выгрузка '!M188</f>
        <v>0</v>
      </c>
      <c r="N208" s="9">
        <f>'т.2000 выгрузка '!N188</f>
        <v>0</v>
      </c>
      <c r="O208" s="9">
        <f>'т.2000 выгрузка '!O188</f>
        <v>0</v>
      </c>
      <c r="P208" s="9">
        <f>'т.2000 выгрузка '!P188</f>
        <v>0</v>
      </c>
      <c r="Q208" s="9">
        <f>'т.2000 выгрузка '!Q188</f>
        <v>0</v>
      </c>
      <c r="R208" s="9">
        <f>'т.2000 выгрузка '!R188</f>
        <v>0</v>
      </c>
      <c r="S208" s="9">
        <f>'т.2000 выгрузка '!S188</f>
        <v>0</v>
      </c>
      <c r="T208" s="9">
        <f>'т.2000 выгрузка '!T188</f>
        <v>0</v>
      </c>
      <c r="U208" s="9">
        <f>'т.2000 выгрузка '!U188</f>
        <v>0</v>
      </c>
      <c r="V208" s="15">
        <f t="shared" si="96"/>
        <v>0</v>
      </c>
      <c r="W208" s="15">
        <f t="shared" si="96"/>
        <v>0</v>
      </c>
      <c r="X208" s="15">
        <f t="shared" si="96"/>
        <v>0</v>
      </c>
      <c r="Y208" s="15">
        <f t="shared" si="96"/>
        <v>0</v>
      </c>
      <c r="Z208" s="15">
        <f t="shared" si="96"/>
        <v>0</v>
      </c>
      <c r="AA208" s="15">
        <f t="shared" si="96"/>
        <v>0</v>
      </c>
      <c r="AB208" s="15">
        <f t="shared" si="96"/>
        <v>0</v>
      </c>
      <c r="AC208" s="15">
        <f t="shared" si="96"/>
        <v>0</v>
      </c>
      <c r="AD208" s="15">
        <f t="shared" si="94"/>
        <v>0</v>
      </c>
      <c r="AE208" s="6">
        <f t="shared" si="84"/>
        <v>0</v>
      </c>
      <c r="AF208" s="6">
        <f t="shared" si="84"/>
        <v>0</v>
      </c>
      <c r="AG208" s="99" t="str">
        <f t="shared" si="97"/>
        <v>0</v>
      </c>
      <c r="AH208" s="6">
        <f t="shared" si="101"/>
        <v>0</v>
      </c>
      <c r="AI208" s="6">
        <f t="shared" si="102"/>
        <v>0</v>
      </c>
      <c r="AJ208" s="6">
        <f t="shared" si="103"/>
        <v>0</v>
      </c>
      <c r="AK208" s="121" t="str">
        <f t="shared" si="98"/>
        <v>-</v>
      </c>
      <c r="AL208" s="121" t="str">
        <f t="shared" si="99"/>
        <v>-</v>
      </c>
      <c r="AM208" s="121" t="str">
        <f t="shared" si="100"/>
        <v>-</v>
      </c>
    </row>
    <row r="209" spans="1:39" ht="15">
      <c r="A209" s="8" t="s">
        <v>554</v>
      </c>
      <c r="B209" s="8" t="s">
        <v>555</v>
      </c>
      <c r="C209" s="8" t="s">
        <v>556</v>
      </c>
      <c r="D209" s="9">
        <f>'т.2000 выгрузка '!D189</f>
        <v>0</v>
      </c>
      <c r="E209" s="9">
        <f>'т.2000 выгрузка '!E189</f>
        <v>0</v>
      </c>
      <c r="F209" s="9">
        <f>'т.2000 выгрузка '!F189</f>
        <v>0</v>
      </c>
      <c r="G209" s="9">
        <f>'т.2000 выгрузка '!G189</f>
        <v>0</v>
      </c>
      <c r="H209" s="9">
        <f>'т.2000 выгрузка '!H189</f>
        <v>0</v>
      </c>
      <c r="I209" s="9">
        <f>'т.2000 выгрузка '!I189</f>
        <v>0</v>
      </c>
      <c r="J209" s="9">
        <f>'т.2000 выгрузка '!J189</f>
        <v>0</v>
      </c>
      <c r="K209" s="9">
        <f>'т.2000 выгрузка '!K189</f>
        <v>0</v>
      </c>
      <c r="L209" s="9">
        <f>'т.2000 выгрузка '!L189</f>
        <v>0</v>
      </c>
      <c r="M209" s="9">
        <f>'т.2000 выгрузка '!M189</f>
        <v>0</v>
      </c>
      <c r="N209" s="9">
        <f>'т.2000 выгрузка '!N189</f>
        <v>0</v>
      </c>
      <c r="O209" s="9">
        <f>'т.2000 выгрузка '!O189</f>
        <v>0</v>
      </c>
      <c r="P209" s="9">
        <f>'т.2000 выгрузка '!P189</f>
        <v>0</v>
      </c>
      <c r="Q209" s="9">
        <f>'т.2000 выгрузка '!Q189</f>
        <v>0</v>
      </c>
      <c r="R209" s="9">
        <f>'т.2000 выгрузка '!R189</f>
        <v>0</v>
      </c>
      <c r="S209" s="9">
        <f>'т.2000 выгрузка '!S189</f>
        <v>0</v>
      </c>
      <c r="T209" s="9">
        <f>'т.2000 выгрузка '!T189</f>
        <v>0</v>
      </c>
      <c r="U209" s="9">
        <f>'т.2000 выгрузка '!U189</f>
        <v>0</v>
      </c>
      <c r="V209" s="15">
        <f t="shared" si="96"/>
        <v>0</v>
      </c>
      <c r="W209" s="15">
        <f t="shared" si="96"/>
        <v>0</v>
      </c>
      <c r="X209" s="15">
        <f t="shared" si="96"/>
        <v>0</v>
      </c>
      <c r="Y209" s="15">
        <f t="shared" si="96"/>
        <v>0</v>
      </c>
      <c r="Z209" s="15">
        <f t="shared" si="96"/>
        <v>0</v>
      </c>
      <c r="AA209" s="15">
        <f t="shared" si="96"/>
        <v>0</v>
      </c>
      <c r="AB209" s="15">
        <f t="shared" si="96"/>
        <v>0</v>
      </c>
      <c r="AC209" s="15">
        <f t="shared" si="96"/>
        <v>0</v>
      </c>
      <c r="AD209" s="15">
        <f t="shared" si="94"/>
        <v>0</v>
      </c>
      <c r="AE209" s="6">
        <f t="shared" si="84"/>
        <v>0</v>
      </c>
      <c r="AF209" s="6">
        <f t="shared" si="84"/>
        <v>0</v>
      </c>
      <c r="AG209" s="99" t="str">
        <f t="shared" si="97"/>
        <v>0</v>
      </c>
      <c r="AH209" s="6">
        <f t="shared" si="101"/>
        <v>0</v>
      </c>
      <c r="AI209" s="6">
        <f t="shared" si="102"/>
        <v>0</v>
      </c>
      <c r="AJ209" s="6">
        <f t="shared" si="103"/>
        <v>0</v>
      </c>
      <c r="AK209" s="121" t="str">
        <f t="shared" si="98"/>
        <v>-</v>
      </c>
      <c r="AL209" s="121" t="str">
        <f t="shared" si="99"/>
        <v>-</v>
      </c>
      <c r="AM209" s="121" t="str">
        <f t="shared" si="100"/>
        <v>-</v>
      </c>
    </row>
    <row r="210" spans="1:39" ht="15">
      <c r="A210" s="8" t="s">
        <v>557</v>
      </c>
      <c r="B210" s="8" t="s">
        <v>558</v>
      </c>
      <c r="C210" s="8" t="s">
        <v>559</v>
      </c>
      <c r="D210" s="9">
        <f>'т.2000 выгрузка '!D190</f>
        <v>0</v>
      </c>
      <c r="E210" s="9">
        <f>'т.2000 выгрузка '!E190</f>
        <v>0</v>
      </c>
      <c r="F210" s="9">
        <f>'т.2000 выгрузка '!F190</f>
        <v>0</v>
      </c>
      <c r="G210" s="9">
        <f>'т.2000 выгрузка '!G190</f>
        <v>0</v>
      </c>
      <c r="H210" s="9">
        <f>'т.2000 выгрузка '!H190</f>
        <v>0</v>
      </c>
      <c r="I210" s="9">
        <f>'т.2000 выгрузка '!I190</f>
        <v>0</v>
      </c>
      <c r="J210" s="9">
        <f>'т.2000 выгрузка '!J190</f>
        <v>0</v>
      </c>
      <c r="K210" s="9">
        <f>'т.2000 выгрузка '!K190</f>
        <v>0</v>
      </c>
      <c r="L210" s="9">
        <f>'т.2000 выгрузка '!L190</f>
        <v>0</v>
      </c>
      <c r="M210" s="9">
        <f>'т.2000 выгрузка '!M190</f>
        <v>0</v>
      </c>
      <c r="N210" s="9">
        <f>'т.2000 выгрузка '!N190</f>
        <v>0</v>
      </c>
      <c r="O210" s="9">
        <f>'т.2000 выгрузка '!O190</f>
        <v>0</v>
      </c>
      <c r="P210" s="9">
        <f>'т.2000 выгрузка '!P190</f>
        <v>0</v>
      </c>
      <c r="Q210" s="9">
        <f>'т.2000 выгрузка '!Q190</f>
        <v>0</v>
      </c>
      <c r="R210" s="9">
        <f>'т.2000 выгрузка '!R190</f>
        <v>0</v>
      </c>
      <c r="S210" s="9">
        <f>'т.2000 выгрузка '!S190</f>
        <v>0</v>
      </c>
      <c r="T210" s="9">
        <f>'т.2000 выгрузка '!T190</f>
        <v>0</v>
      </c>
      <c r="U210" s="9">
        <f>'т.2000 выгрузка '!U190</f>
        <v>0</v>
      </c>
      <c r="V210" s="15">
        <f t="shared" si="96"/>
        <v>0</v>
      </c>
      <c r="W210" s="15">
        <f t="shared" si="96"/>
        <v>0</v>
      </c>
      <c r="X210" s="15">
        <f t="shared" si="96"/>
        <v>0</v>
      </c>
      <c r="Y210" s="15">
        <f t="shared" si="96"/>
        <v>0</v>
      </c>
      <c r="Z210" s="15">
        <f t="shared" si="96"/>
        <v>0</v>
      </c>
      <c r="AA210" s="15">
        <f t="shared" si="96"/>
        <v>0</v>
      </c>
      <c r="AB210" s="15">
        <f t="shared" si="96"/>
        <v>0</v>
      </c>
      <c r="AC210" s="15">
        <f t="shared" si="96"/>
        <v>0</v>
      </c>
      <c r="AD210" s="15">
        <f t="shared" si="94"/>
        <v>0</v>
      </c>
      <c r="AE210" s="6">
        <f t="shared" si="84"/>
        <v>0</v>
      </c>
      <c r="AF210" s="6">
        <f t="shared" si="84"/>
        <v>0</v>
      </c>
      <c r="AG210" s="99" t="str">
        <f t="shared" si="97"/>
        <v>0</v>
      </c>
      <c r="AH210" s="6">
        <f t="shared" si="101"/>
        <v>0</v>
      </c>
      <c r="AI210" s="6">
        <f t="shared" si="102"/>
        <v>0</v>
      </c>
      <c r="AJ210" s="6">
        <f t="shared" si="103"/>
        <v>0</v>
      </c>
      <c r="AK210" s="121" t="str">
        <f t="shared" si="98"/>
        <v>-</v>
      </c>
      <c r="AL210" s="121" t="str">
        <f t="shared" si="99"/>
        <v>-</v>
      </c>
      <c r="AM210" s="121" t="str">
        <f t="shared" si="100"/>
        <v>-</v>
      </c>
    </row>
    <row r="211" spans="1:39" ht="26.25">
      <c r="A211" s="8" t="s">
        <v>560</v>
      </c>
      <c r="B211" s="8" t="s">
        <v>561</v>
      </c>
      <c r="C211" s="8" t="s">
        <v>562</v>
      </c>
      <c r="D211" s="9">
        <f>'т.2000 выгрузка '!D191</f>
        <v>0</v>
      </c>
      <c r="E211" s="9">
        <f>'т.2000 выгрузка '!E191</f>
        <v>0</v>
      </c>
      <c r="F211" s="9">
        <f>'т.2000 выгрузка '!F191</f>
        <v>0</v>
      </c>
      <c r="G211" s="9">
        <f>'т.2000 выгрузка '!G191</f>
        <v>0</v>
      </c>
      <c r="H211" s="9">
        <f>'т.2000 выгрузка '!H191</f>
        <v>0</v>
      </c>
      <c r="I211" s="9">
        <f>'т.2000 выгрузка '!I191</f>
        <v>0</v>
      </c>
      <c r="J211" s="9">
        <f>'т.2000 выгрузка '!J191</f>
        <v>0</v>
      </c>
      <c r="K211" s="9">
        <f>'т.2000 выгрузка '!K191</f>
        <v>0</v>
      </c>
      <c r="L211" s="9">
        <f>'т.2000 выгрузка '!L191</f>
        <v>0</v>
      </c>
      <c r="M211" s="9">
        <f>'т.2000 выгрузка '!M191</f>
        <v>0</v>
      </c>
      <c r="N211" s="9">
        <f>'т.2000 выгрузка '!N191</f>
        <v>0</v>
      </c>
      <c r="O211" s="9">
        <f>'т.2000 выгрузка '!O191</f>
        <v>0</v>
      </c>
      <c r="P211" s="9">
        <f>'т.2000 выгрузка '!P191</f>
        <v>0</v>
      </c>
      <c r="Q211" s="9">
        <f>'т.2000 выгрузка '!Q191</f>
        <v>0</v>
      </c>
      <c r="R211" s="9">
        <f>'т.2000 выгрузка '!R191</f>
        <v>0</v>
      </c>
      <c r="S211" s="9">
        <f>'т.2000 выгрузка '!S191</f>
        <v>0</v>
      </c>
      <c r="T211" s="9">
        <f>'т.2000 выгрузка '!T191</f>
        <v>0</v>
      </c>
      <c r="U211" s="9">
        <f>'т.2000 выгрузка '!U191</f>
        <v>0</v>
      </c>
      <c r="V211" s="15">
        <f t="shared" si="96"/>
        <v>0</v>
      </c>
      <c r="W211" s="15">
        <f t="shared" si="96"/>
        <v>0</v>
      </c>
      <c r="X211" s="15">
        <f t="shared" si="96"/>
        <v>0</v>
      </c>
      <c r="Y211" s="15">
        <f t="shared" si="96"/>
        <v>0</v>
      </c>
      <c r="Z211" s="15">
        <f t="shared" si="96"/>
        <v>0</v>
      </c>
      <c r="AA211" s="15">
        <f t="shared" si="96"/>
        <v>0</v>
      </c>
      <c r="AB211" s="15">
        <f t="shared" si="96"/>
        <v>0</v>
      </c>
      <c r="AC211" s="15">
        <f t="shared" si="96"/>
        <v>0</v>
      </c>
      <c r="AD211" s="15">
        <f t="shared" si="94"/>
        <v>0</v>
      </c>
      <c r="AE211" s="6">
        <f t="shared" si="84"/>
        <v>0</v>
      </c>
      <c r="AF211" s="6">
        <f t="shared" si="84"/>
        <v>0</v>
      </c>
      <c r="AG211" s="99" t="str">
        <f t="shared" si="97"/>
        <v>0</v>
      </c>
      <c r="AH211" s="6">
        <f t="shared" si="101"/>
        <v>0</v>
      </c>
      <c r="AI211" s="6">
        <f t="shared" si="102"/>
        <v>0</v>
      </c>
      <c r="AJ211" s="6">
        <f t="shared" si="103"/>
        <v>0</v>
      </c>
      <c r="AK211" s="121" t="str">
        <f t="shared" si="98"/>
        <v>-</v>
      </c>
      <c r="AL211" s="121" t="str">
        <f t="shared" si="99"/>
        <v>-</v>
      </c>
      <c r="AM211" s="121" t="str">
        <f t="shared" si="100"/>
        <v>-</v>
      </c>
    </row>
    <row r="212" spans="1:39" ht="15">
      <c r="A212" s="8" t="s">
        <v>563</v>
      </c>
      <c r="B212" s="8" t="s">
        <v>564</v>
      </c>
      <c r="C212" s="8" t="s">
        <v>565</v>
      </c>
      <c r="D212" s="9">
        <f>'т.2000 выгрузка '!D192</f>
        <v>0</v>
      </c>
      <c r="E212" s="9">
        <f>'т.2000 выгрузка '!E192</f>
        <v>0</v>
      </c>
      <c r="F212" s="9">
        <f>'т.2000 выгрузка '!F192</f>
        <v>0</v>
      </c>
      <c r="G212" s="9">
        <f>'т.2000 выгрузка '!G192</f>
        <v>0</v>
      </c>
      <c r="H212" s="9">
        <f>'т.2000 выгрузка '!H192</f>
        <v>0</v>
      </c>
      <c r="I212" s="9">
        <f>'т.2000 выгрузка '!I192</f>
        <v>0</v>
      </c>
      <c r="J212" s="9">
        <f>'т.2000 выгрузка '!J192</f>
        <v>0</v>
      </c>
      <c r="K212" s="9">
        <f>'т.2000 выгрузка '!K192</f>
        <v>0</v>
      </c>
      <c r="L212" s="9">
        <f>'т.2000 выгрузка '!L192</f>
        <v>0</v>
      </c>
      <c r="M212" s="9">
        <f>'т.2000 выгрузка '!M192</f>
        <v>0</v>
      </c>
      <c r="N212" s="9">
        <f>'т.2000 выгрузка '!N192</f>
        <v>0</v>
      </c>
      <c r="O212" s="9">
        <f>'т.2000 выгрузка '!O192</f>
        <v>0</v>
      </c>
      <c r="P212" s="9">
        <f>'т.2000 выгрузка '!P192</f>
        <v>0</v>
      </c>
      <c r="Q212" s="9">
        <f>'т.2000 выгрузка '!Q192</f>
        <v>0</v>
      </c>
      <c r="R212" s="9">
        <f>'т.2000 выгрузка '!R192</f>
        <v>0</v>
      </c>
      <c r="S212" s="9">
        <f>'т.2000 выгрузка '!S192</f>
        <v>0</v>
      </c>
      <c r="T212" s="9">
        <f>'т.2000 выгрузка '!T192</f>
        <v>0</v>
      </c>
      <c r="U212" s="9">
        <f>'т.2000 выгрузка '!U192</f>
        <v>0</v>
      </c>
      <c r="V212" s="15">
        <f t="shared" si="96"/>
        <v>0</v>
      </c>
      <c r="W212" s="15">
        <f t="shared" si="96"/>
        <v>0</v>
      </c>
      <c r="X212" s="15">
        <f t="shared" si="96"/>
        <v>0</v>
      </c>
      <c r="Y212" s="15">
        <f t="shared" si="96"/>
        <v>0</v>
      </c>
      <c r="Z212" s="15">
        <f t="shared" si="96"/>
        <v>0</v>
      </c>
      <c r="AA212" s="15">
        <f t="shared" si="96"/>
        <v>0</v>
      </c>
      <c r="AB212" s="15">
        <f t="shared" si="96"/>
        <v>0</v>
      </c>
      <c r="AC212" s="15">
        <f t="shared" si="96"/>
        <v>0</v>
      </c>
      <c r="AD212" s="15">
        <f t="shared" si="94"/>
        <v>0</v>
      </c>
      <c r="AE212" s="6">
        <f t="shared" si="84"/>
        <v>0</v>
      </c>
      <c r="AF212" s="6">
        <f t="shared" si="84"/>
        <v>0</v>
      </c>
      <c r="AG212" s="99" t="str">
        <f t="shared" si="97"/>
        <v>0</v>
      </c>
      <c r="AH212" s="6">
        <f t="shared" si="101"/>
        <v>0</v>
      </c>
      <c r="AI212" s="6">
        <f t="shared" si="102"/>
        <v>0</v>
      </c>
      <c r="AJ212" s="6">
        <f t="shared" si="103"/>
        <v>0</v>
      </c>
      <c r="AK212" s="121" t="str">
        <f t="shared" si="98"/>
        <v>-</v>
      </c>
      <c r="AL212" s="121" t="str">
        <f t="shared" si="99"/>
        <v>-</v>
      </c>
      <c r="AM212" s="121" t="str">
        <f t="shared" si="100"/>
        <v>-</v>
      </c>
    </row>
    <row r="213" spans="1:39" ht="15">
      <c r="A213" s="8" t="s">
        <v>566</v>
      </c>
      <c r="B213" s="8" t="s">
        <v>567</v>
      </c>
      <c r="C213" s="8" t="s">
        <v>568</v>
      </c>
      <c r="D213" s="9">
        <f>'т.2000 выгрузка '!D193</f>
        <v>0</v>
      </c>
      <c r="E213" s="9">
        <f>'т.2000 выгрузка '!E193</f>
        <v>0</v>
      </c>
      <c r="F213" s="9">
        <f>'т.2000 выгрузка '!F193</f>
        <v>0</v>
      </c>
      <c r="G213" s="9">
        <f>'т.2000 выгрузка '!G193</f>
        <v>0</v>
      </c>
      <c r="H213" s="9">
        <f>'т.2000 выгрузка '!H193</f>
        <v>0</v>
      </c>
      <c r="I213" s="9">
        <f>'т.2000 выгрузка '!I193</f>
        <v>0</v>
      </c>
      <c r="J213" s="9">
        <f>'т.2000 выгрузка '!J193</f>
        <v>0</v>
      </c>
      <c r="K213" s="9">
        <f>'т.2000 выгрузка '!K193</f>
        <v>0</v>
      </c>
      <c r="L213" s="9">
        <f>'т.2000 выгрузка '!L193</f>
        <v>0</v>
      </c>
      <c r="M213" s="9">
        <f>'т.2000 выгрузка '!M193</f>
        <v>0</v>
      </c>
      <c r="N213" s="9">
        <f>'т.2000 выгрузка '!N193</f>
        <v>0</v>
      </c>
      <c r="O213" s="9">
        <f>'т.2000 выгрузка '!O193</f>
        <v>0</v>
      </c>
      <c r="P213" s="9">
        <f>'т.2000 выгрузка '!P193</f>
        <v>0</v>
      </c>
      <c r="Q213" s="9">
        <f>'т.2000 выгрузка '!Q193</f>
        <v>0</v>
      </c>
      <c r="R213" s="9">
        <f>'т.2000 выгрузка '!R193</f>
        <v>0</v>
      </c>
      <c r="S213" s="9">
        <f>'т.2000 выгрузка '!S193</f>
        <v>0</v>
      </c>
      <c r="T213" s="9">
        <f>'т.2000 выгрузка '!T193</f>
        <v>0</v>
      </c>
      <c r="U213" s="9">
        <f>'т.2000 выгрузка '!U193</f>
        <v>0</v>
      </c>
      <c r="V213" s="15">
        <f>D213-M213</f>
        <v>0</v>
      </c>
      <c r="W213" s="15">
        <f t="shared" si="96"/>
        <v>0</v>
      </c>
      <c r="X213" s="15">
        <f t="shared" si="96"/>
        <v>0</v>
      </c>
      <c r="Y213" s="15">
        <f t="shared" si="96"/>
        <v>0</v>
      </c>
      <c r="Z213" s="15">
        <f t="shared" si="96"/>
        <v>0</v>
      </c>
      <c r="AA213" s="15">
        <f t="shared" si="96"/>
        <v>0</v>
      </c>
      <c r="AB213" s="15">
        <f t="shared" si="96"/>
        <v>0</v>
      </c>
      <c r="AC213" s="15">
        <f t="shared" si="96"/>
        <v>0</v>
      </c>
      <c r="AD213" s="15">
        <f t="shared" si="94"/>
        <v>0</v>
      </c>
      <c r="AE213" s="6">
        <f t="shared" si="84"/>
        <v>0</v>
      </c>
      <c r="AF213" s="6">
        <f t="shared" si="84"/>
        <v>0</v>
      </c>
      <c r="AG213" s="99" t="str">
        <f t="shared" si="97"/>
        <v>0</v>
      </c>
      <c r="AH213" s="6">
        <f t="shared" si="101"/>
        <v>0</v>
      </c>
      <c r="AI213" s="6">
        <f t="shared" si="102"/>
        <v>0</v>
      </c>
      <c r="AJ213" s="6">
        <f t="shared" si="103"/>
        <v>0</v>
      </c>
      <c r="AK213" s="121" t="str">
        <f t="shared" si="98"/>
        <v>-</v>
      </c>
      <c r="AL213" s="121" t="str">
        <f t="shared" si="99"/>
        <v>-</v>
      </c>
      <c r="AM213" s="121" t="str">
        <f t="shared" si="100"/>
        <v>-</v>
      </c>
    </row>
    <row r="214" spans="1:39" ht="15">
      <c r="A214" s="16" t="s">
        <v>807</v>
      </c>
      <c r="B214" s="17"/>
      <c r="C214" s="17"/>
      <c r="D214" s="18">
        <f>D194-D195-D196-D197-D198-D201-D208-D209-D211-D212</f>
        <v>0</v>
      </c>
      <c r="E214" s="18">
        <f t="shared" ref="E214:U214" si="105">E194-E195-E196-E197-E198-E201-E208-E209-E211-E212</f>
        <v>0</v>
      </c>
      <c r="F214" s="18">
        <f t="shared" si="105"/>
        <v>0</v>
      </c>
      <c r="G214" s="18">
        <f t="shared" si="105"/>
        <v>0</v>
      </c>
      <c r="H214" s="18">
        <f t="shared" si="105"/>
        <v>0</v>
      </c>
      <c r="I214" s="18">
        <f t="shared" si="105"/>
        <v>0</v>
      </c>
      <c r="J214" s="18">
        <f t="shared" si="105"/>
        <v>0</v>
      </c>
      <c r="K214" s="18">
        <f t="shared" si="105"/>
        <v>0</v>
      </c>
      <c r="L214" s="18">
        <f t="shared" si="105"/>
        <v>0</v>
      </c>
      <c r="M214" s="18">
        <f t="shared" si="105"/>
        <v>0</v>
      </c>
      <c r="N214" s="18">
        <f t="shared" si="105"/>
        <v>0</v>
      </c>
      <c r="O214" s="18">
        <f t="shared" si="105"/>
        <v>0</v>
      </c>
      <c r="P214" s="18">
        <f t="shared" si="105"/>
        <v>0</v>
      </c>
      <c r="Q214" s="18">
        <f t="shared" si="105"/>
        <v>0</v>
      </c>
      <c r="R214" s="18">
        <f t="shared" si="105"/>
        <v>0</v>
      </c>
      <c r="S214" s="18">
        <f t="shared" si="105"/>
        <v>0</v>
      </c>
      <c r="T214" s="18">
        <f t="shared" si="105"/>
        <v>0</v>
      </c>
      <c r="U214" s="18">
        <f t="shared" si="105"/>
        <v>0</v>
      </c>
      <c r="V214" s="18">
        <f t="shared" ref="V214:AC229" si="106">D214-M214</f>
        <v>0</v>
      </c>
      <c r="W214" s="18">
        <f t="shared" si="96"/>
        <v>0</v>
      </c>
      <c r="X214" s="18">
        <f t="shared" si="96"/>
        <v>0</v>
      </c>
      <c r="Y214" s="18">
        <f t="shared" si="96"/>
        <v>0</v>
      </c>
      <c r="Z214" s="18">
        <f t="shared" si="96"/>
        <v>0</v>
      </c>
      <c r="AA214" s="18">
        <f t="shared" si="96"/>
        <v>0</v>
      </c>
      <c r="AB214" s="18">
        <f t="shared" si="96"/>
        <v>0</v>
      </c>
      <c r="AC214" s="18">
        <f t="shared" si="96"/>
        <v>0</v>
      </c>
      <c r="AD214" s="18">
        <f t="shared" si="94"/>
        <v>0</v>
      </c>
      <c r="AE214" s="29">
        <f t="shared" si="84"/>
        <v>0</v>
      </c>
      <c r="AF214" s="29">
        <f t="shared" si="84"/>
        <v>0</v>
      </c>
      <c r="AG214" s="99" t="str">
        <f t="shared" si="97"/>
        <v>0</v>
      </c>
      <c r="AH214" s="29">
        <f t="shared" si="101"/>
        <v>0</v>
      </c>
      <c r="AI214" s="29">
        <f t="shared" si="102"/>
        <v>0</v>
      </c>
      <c r="AJ214" s="29">
        <f t="shared" si="103"/>
        <v>0</v>
      </c>
      <c r="AK214" s="121" t="str">
        <f t="shared" si="98"/>
        <v>-</v>
      </c>
      <c r="AL214" s="121" t="str">
        <f t="shared" si="99"/>
        <v>-</v>
      </c>
      <c r="AM214" s="121" t="str">
        <f t="shared" si="100"/>
        <v>-</v>
      </c>
    </row>
    <row r="215" spans="1:39" ht="15">
      <c r="A215" s="8" t="s">
        <v>569</v>
      </c>
      <c r="B215" s="8" t="s">
        <v>570</v>
      </c>
      <c r="C215" s="8" t="s">
        <v>571</v>
      </c>
      <c r="D215" s="9">
        <f>'т.2000 выгрузка '!D194</f>
        <v>0</v>
      </c>
      <c r="E215" s="9">
        <f>'т.2000 выгрузка '!E194</f>
        <v>0</v>
      </c>
      <c r="F215" s="9">
        <f>'т.2000 выгрузка '!F194</f>
        <v>0</v>
      </c>
      <c r="G215" s="9">
        <f>'т.2000 выгрузка '!G194</f>
        <v>0</v>
      </c>
      <c r="H215" s="9">
        <f>'т.2000 выгрузка '!H194</f>
        <v>0</v>
      </c>
      <c r="I215" s="9">
        <f>'т.2000 выгрузка '!I194</f>
        <v>0</v>
      </c>
      <c r="J215" s="9">
        <f>'т.2000 выгрузка '!J194</f>
        <v>0</v>
      </c>
      <c r="K215" s="9">
        <f>'т.2000 выгрузка '!K194</f>
        <v>0</v>
      </c>
      <c r="L215" s="9">
        <f>'т.2000 выгрузка '!L194</f>
        <v>0</v>
      </c>
      <c r="M215" s="9">
        <f>'т.2000 выгрузка '!M194</f>
        <v>0</v>
      </c>
      <c r="N215" s="9">
        <f>'т.2000 выгрузка '!N194</f>
        <v>0</v>
      </c>
      <c r="O215" s="9">
        <f>'т.2000 выгрузка '!O194</f>
        <v>0</v>
      </c>
      <c r="P215" s="9">
        <f>'т.2000 выгрузка '!P194</f>
        <v>0</v>
      </c>
      <c r="Q215" s="9">
        <f>'т.2000 выгрузка '!Q194</f>
        <v>0</v>
      </c>
      <c r="R215" s="9">
        <f>'т.2000 выгрузка '!R194</f>
        <v>0</v>
      </c>
      <c r="S215" s="9">
        <f>'т.2000 выгрузка '!S194</f>
        <v>0</v>
      </c>
      <c r="T215" s="9">
        <f>'т.2000 выгрузка '!T194</f>
        <v>0</v>
      </c>
      <c r="U215" s="9">
        <f>'т.2000 выгрузка '!U194</f>
        <v>0</v>
      </c>
      <c r="V215" s="15">
        <f t="shared" si="106"/>
        <v>0</v>
      </c>
      <c r="W215" s="15">
        <f t="shared" si="96"/>
        <v>0</v>
      </c>
      <c r="X215" s="15">
        <f t="shared" si="96"/>
        <v>0</v>
      </c>
      <c r="Y215" s="15">
        <f t="shared" si="96"/>
        <v>0</v>
      </c>
      <c r="Z215" s="15">
        <f t="shared" si="96"/>
        <v>0</v>
      </c>
      <c r="AA215" s="15">
        <f t="shared" si="96"/>
        <v>0</v>
      </c>
      <c r="AB215" s="15">
        <f t="shared" si="96"/>
        <v>0</v>
      </c>
      <c r="AC215" s="15">
        <f t="shared" si="96"/>
        <v>0</v>
      </c>
      <c r="AD215" s="15">
        <f t="shared" si="94"/>
        <v>0</v>
      </c>
      <c r="AE215" s="6">
        <f t="shared" si="84"/>
        <v>0</v>
      </c>
      <c r="AF215" s="6">
        <f t="shared" si="84"/>
        <v>0</v>
      </c>
      <c r="AG215" s="99" t="str">
        <f t="shared" si="97"/>
        <v>0</v>
      </c>
      <c r="AH215" s="6">
        <f t="shared" si="101"/>
        <v>0</v>
      </c>
      <c r="AI215" s="6">
        <f t="shared" si="102"/>
        <v>0</v>
      </c>
      <c r="AJ215" s="6">
        <f t="shared" si="103"/>
        <v>0</v>
      </c>
      <c r="AK215" s="121" t="str">
        <f t="shared" si="98"/>
        <v>-</v>
      </c>
      <c r="AL215" s="121" t="str">
        <f t="shared" si="99"/>
        <v>-</v>
      </c>
      <c r="AM215" s="121" t="str">
        <f t="shared" si="100"/>
        <v>-</v>
      </c>
    </row>
    <row r="216" spans="1:39" ht="15">
      <c r="A216" s="8" t="s">
        <v>572</v>
      </c>
      <c r="B216" s="8" t="s">
        <v>573</v>
      </c>
      <c r="C216" s="8" t="s">
        <v>574</v>
      </c>
      <c r="D216" s="9">
        <f>'т.2000 выгрузка '!D195</f>
        <v>0</v>
      </c>
      <c r="E216" s="9">
        <f>'т.2000 выгрузка '!E195</f>
        <v>0</v>
      </c>
      <c r="F216" s="9">
        <f>'т.2000 выгрузка '!F195</f>
        <v>0</v>
      </c>
      <c r="G216" s="9">
        <f>'т.2000 выгрузка '!G195</f>
        <v>0</v>
      </c>
      <c r="H216" s="9">
        <f>'т.2000 выгрузка '!H195</f>
        <v>0</v>
      </c>
      <c r="I216" s="9">
        <f>'т.2000 выгрузка '!I195</f>
        <v>0</v>
      </c>
      <c r="J216" s="9">
        <f>'т.2000 выгрузка '!J195</f>
        <v>0</v>
      </c>
      <c r="K216" s="9">
        <f>'т.2000 выгрузка '!K195</f>
        <v>0</v>
      </c>
      <c r="L216" s="9">
        <f>'т.2000 выгрузка '!L195</f>
        <v>0</v>
      </c>
      <c r="M216" s="9">
        <f>'т.2000 выгрузка '!M195</f>
        <v>0</v>
      </c>
      <c r="N216" s="9">
        <f>'т.2000 выгрузка '!N195</f>
        <v>0</v>
      </c>
      <c r="O216" s="9">
        <f>'т.2000 выгрузка '!O195</f>
        <v>0</v>
      </c>
      <c r="P216" s="9">
        <f>'т.2000 выгрузка '!P195</f>
        <v>0</v>
      </c>
      <c r="Q216" s="9">
        <f>'т.2000 выгрузка '!Q195</f>
        <v>0</v>
      </c>
      <c r="R216" s="9">
        <f>'т.2000 выгрузка '!R195</f>
        <v>0</v>
      </c>
      <c r="S216" s="9">
        <f>'т.2000 выгрузка '!S195</f>
        <v>0</v>
      </c>
      <c r="T216" s="9">
        <f>'т.2000 выгрузка '!T195</f>
        <v>0</v>
      </c>
      <c r="U216" s="9">
        <f>'т.2000 выгрузка '!U195</f>
        <v>0</v>
      </c>
      <c r="V216" s="15">
        <f t="shared" si="106"/>
        <v>0</v>
      </c>
      <c r="W216" s="15">
        <f t="shared" si="106"/>
        <v>0</v>
      </c>
      <c r="X216" s="15">
        <f t="shared" si="106"/>
        <v>0</v>
      </c>
      <c r="Y216" s="15">
        <f t="shared" si="106"/>
        <v>0</v>
      </c>
      <c r="Z216" s="15">
        <f t="shared" si="106"/>
        <v>0</v>
      </c>
      <c r="AA216" s="15">
        <f t="shared" si="106"/>
        <v>0</v>
      </c>
      <c r="AB216" s="15">
        <f t="shared" si="106"/>
        <v>0</v>
      </c>
      <c r="AC216" s="15">
        <f t="shared" si="106"/>
        <v>0</v>
      </c>
      <c r="AD216" s="15">
        <f t="shared" si="94"/>
        <v>0</v>
      </c>
      <c r="AE216" s="6">
        <f t="shared" si="84"/>
        <v>0</v>
      </c>
      <c r="AF216" s="6">
        <f t="shared" si="84"/>
        <v>0</v>
      </c>
      <c r="AG216" s="99" t="str">
        <f t="shared" si="97"/>
        <v>0</v>
      </c>
      <c r="AH216" s="6">
        <f t="shared" si="101"/>
        <v>0</v>
      </c>
      <c r="AI216" s="6">
        <f t="shared" si="102"/>
        <v>0</v>
      </c>
      <c r="AJ216" s="6">
        <f t="shared" si="103"/>
        <v>0</v>
      </c>
      <c r="AK216" s="121" t="str">
        <f t="shared" si="98"/>
        <v>-</v>
      </c>
      <c r="AL216" s="121" t="str">
        <f t="shared" si="99"/>
        <v>-</v>
      </c>
      <c r="AM216" s="121" t="str">
        <f t="shared" si="100"/>
        <v>-</v>
      </c>
    </row>
    <row r="217" spans="1:39" ht="15">
      <c r="A217" s="8" t="s">
        <v>575</v>
      </c>
      <c r="B217" s="8" t="s">
        <v>576</v>
      </c>
      <c r="C217" s="8" t="s">
        <v>577</v>
      </c>
      <c r="D217" s="9">
        <f>'т.2000 выгрузка '!D196</f>
        <v>0</v>
      </c>
      <c r="E217" s="9">
        <f>'т.2000 выгрузка '!E196</f>
        <v>0</v>
      </c>
      <c r="F217" s="9">
        <f>'т.2000 выгрузка '!F196</f>
        <v>0</v>
      </c>
      <c r="G217" s="9">
        <f>'т.2000 выгрузка '!G196</f>
        <v>0</v>
      </c>
      <c r="H217" s="9">
        <f>'т.2000 выгрузка '!H196</f>
        <v>0</v>
      </c>
      <c r="I217" s="9">
        <f>'т.2000 выгрузка '!I196</f>
        <v>0</v>
      </c>
      <c r="J217" s="9">
        <f>'т.2000 выгрузка '!J196</f>
        <v>0</v>
      </c>
      <c r="K217" s="9">
        <f>'т.2000 выгрузка '!K196</f>
        <v>0</v>
      </c>
      <c r="L217" s="9">
        <f>'т.2000 выгрузка '!L196</f>
        <v>0</v>
      </c>
      <c r="M217" s="9">
        <f>'т.2000 выгрузка '!M196</f>
        <v>0</v>
      </c>
      <c r="N217" s="9">
        <f>'т.2000 выгрузка '!N196</f>
        <v>0</v>
      </c>
      <c r="O217" s="9">
        <f>'т.2000 выгрузка '!O196</f>
        <v>0</v>
      </c>
      <c r="P217" s="9">
        <f>'т.2000 выгрузка '!P196</f>
        <v>0</v>
      </c>
      <c r="Q217" s="9">
        <f>'т.2000 выгрузка '!Q196</f>
        <v>0</v>
      </c>
      <c r="R217" s="9">
        <f>'т.2000 выгрузка '!R196</f>
        <v>0</v>
      </c>
      <c r="S217" s="9">
        <f>'т.2000 выгрузка '!S196</f>
        <v>0</v>
      </c>
      <c r="T217" s="9">
        <f>'т.2000 выгрузка '!T196</f>
        <v>0</v>
      </c>
      <c r="U217" s="9">
        <f>'т.2000 выгрузка '!U196</f>
        <v>0</v>
      </c>
      <c r="V217" s="15">
        <f t="shared" si="106"/>
        <v>0</v>
      </c>
      <c r="W217" s="15">
        <f t="shared" si="106"/>
        <v>0</v>
      </c>
      <c r="X217" s="15">
        <f t="shared" si="106"/>
        <v>0</v>
      </c>
      <c r="Y217" s="15">
        <f t="shared" si="106"/>
        <v>0</v>
      </c>
      <c r="Z217" s="15">
        <f t="shared" si="106"/>
        <v>0</v>
      </c>
      <c r="AA217" s="15">
        <f t="shared" si="106"/>
        <v>0</v>
      </c>
      <c r="AB217" s="15">
        <f t="shared" si="106"/>
        <v>0</v>
      </c>
      <c r="AC217" s="15">
        <f t="shared" si="106"/>
        <v>0</v>
      </c>
      <c r="AD217" s="15">
        <f t="shared" si="94"/>
        <v>0</v>
      </c>
      <c r="AE217" s="6">
        <f t="shared" si="84"/>
        <v>0</v>
      </c>
      <c r="AF217" s="6">
        <f t="shared" si="84"/>
        <v>0</v>
      </c>
      <c r="AG217" s="99" t="str">
        <f t="shared" si="97"/>
        <v>0</v>
      </c>
      <c r="AH217" s="6">
        <f t="shared" si="101"/>
        <v>0</v>
      </c>
      <c r="AI217" s="6">
        <f t="shared" si="102"/>
        <v>0</v>
      </c>
      <c r="AJ217" s="6">
        <f t="shared" si="103"/>
        <v>0</v>
      </c>
      <c r="AK217" s="121" t="str">
        <f t="shared" si="98"/>
        <v>-</v>
      </c>
      <c r="AL217" s="121" t="str">
        <f t="shared" si="99"/>
        <v>-</v>
      </c>
      <c r="AM217" s="121" t="str">
        <f t="shared" si="100"/>
        <v>-</v>
      </c>
    </row>
    <row r="218" spans="1:39" ht="26.25">
      <c r="A218" s="8" t="s">
        <v>578</v>
      </c>
      <c r="B218" s="8" t="s">
        <v>579</v>
      </c>
      <c r="C218" s="8" t="s">
        <v>580</v>
      </c>
      <c r="D218" s="9">
        <f>'т.2000 выгрузка '!D197</f>
        <v>0</v>
      </c>
      <c r="E218" s="9">
        <f>'т.2000 выгрузка '!E197</f>
        <v>0</v>
      </c>
      <c r="F218" s="9">
        <f>'т.2000 выгрузка '!F197</f>
        <v>0</v>
      </c>
      <c r="G218" s="9">
        <f>'т.2000 выгрузка '!G197</f>
        <v>0</v>
      </c>
      <c r="H218" s="9">
        <f>'т.2000 выгрузка '!H197</f>
        <v>0</v>
      </c>
      <c r="I218" s="9">
        <f>'т.2000 выгрузка '!I197</f>
        <v>0</v>
      </c>
      <c r="J218" s="9">
        <f>'т.2000 выгрузка '!J197</f>
        <v>0</v>
      </c>
      <c r="K218" s="9">
        <f>'т.2000 выгрузка '!K197</f>
        <v>0</v>
      </c>
      <c r="L218" s="9">
        <f>'т.2000 выгрузка '!L197</f>
        <v>0</v>
      </c>
      <c r="M218" s="9">
        <f>'т.2000 выгрузка '!M197</f>
        <v>0</v>
      </c>
      <c r="N218" s="9">
        <f>'т.2000 выгрузка '!N197</f>
        <v>0</v>
      </c>
      <c r="O218" s="9">
        <f>'т.2000 выгрузка '!O197</f>
        <v>0</v>
      </c>
      <c r="P218" s="9">
        <f>'т.2000 выгрузка '!P197</f>
        <v>0</v>
      </c>
      <c r="Q218" s="9">
        <f>'т.2000 выгрузка '!Q197</f>
        <v>0</v>
      </c>
      <c r="R218" s="9">
        <f>'т.2000 выгрузка '!R197</f>
        <v>0</v>
      </c>
      <c r="S218" s="9">
        <f>'т.2000 выгрузка '!S197</f>
        <v>0</v>
      </c>
      <c r="T218" s="9">
        <f>'т.2000 выгрузка '!T197</f>
        <v>0</v>
      </c>
      <c r="U218" s="9">
        <f>'т.2000 выгрузка '!U197</f>
        <v>0</v>
      </c>
      <c r="V218" s="15">
        <f t="shared" si="106"/>
        <v>0</v>
      </c>
      <c r="W218" s="15">
        <f t="shared" si="106"/>
        <v>0</v>
      </c>
      <c r="X218" s="15">
        <f t="shared" si="106"/>
        <v>0</v>
      </c>
      <c r="Y218" s="15">
        <f t="shared" si="106"/>
        <v>0</v>
      </c>
      <c r="Z218" s="15">
        <f t="shared" si="106"/>
        <v>0</v>
      </c>
      <c r="AA218" s="15">
        <f t="shared" si="106"/>
        <v>0</v>
      </c>
      <c r="AB218" s="15">
        <f t="shared" si="106"/>
        <v>0</v>
      </c>
      <c r="AC218" s="15">
        <f t="shared" si="106"/>
        <v>0</v>
      </c>
      <c r="AD218" s="15">
        <f t="shared" si="94"/>
        <v>0</v>
      </c>
      <c r="AE218" s="6">
        <f t="shared" si="84"/>
        <v>0</v>
      </c>
      <c r="AF218" s="6">
        <f t="shared" si="84"/>
        <v>0</v>
      </c>
      <c r="AG218" s="99" t="str">
        <f t="shared" si="97"/>
        <v>0</v>
      </c>
      <c r="AH218" s="6">
        <f t="shared" si="101"/>
        <v>0</v>
      </c>
      <c r="AI218" s="6">
        <f t="shared" si="102"/>
        <v>0</v>
      </c>
      <c r="AJ218" s="6">
        <f t="shared" si="103"/>
        <v>0</v>
      </c>
      <c r="AK218" s="121" t="str">
        <f t="shared" si="98"/>
        <v>-</v>
      </c>
      <c r="AL218" s="121" t="str">
        <f t="shared" si="99"/>
        <v>-</v>
      </c>
      <c r="AM218" s="121" t="str">
        <f t="shared" si="100"/>
        <v>-</v>
      </c>
    </row>
    <row r="219" spans="1:39" ht="15">
      <c r="A219" s="8" t="s">
        <v>581</v>
      </c>
      <c r="B219" s="8" t="s">
        <v>582</v>
      </c>
      <c r="C219" s="8" t="s">
        <v>583</v>
      </c>
      <c r="D219" s="9">
        <f>'т.2000 выгрузка '!D198</f>
        <v>0</v>
      </c>
      <c r="E219" s="9">
        <f>'т.2000 выгрузка '!E198</f>
        <v>0</v>
      </c>
      <c r="F219" s="9">
        <f>'т.2000 выгрузка '!F198</f>
        <v>0</v>
      </c>
      <c r="G219" s="9">
        <f>'т.2000 выгрузка '!G198</f>
        <v>0</v>
      </c>
      <c r="H219" s="9">
        <f>'т.2000 выгрузка '!H198</f>
        <v>0</v>
      </c>
      <c r="I219" s="9">
        <f>'т.2000 выгрузка '!I198</f>
        <v>0</v>
      </c>
      <c r="J219" s="9">
        <f>'т.2000 выгрузка '!J198</f>
        <v>0</v>
      </c>
      <c r="K219" s="9">
        <f>'т.2000 выгрузка '!K198</f>
        <v>0</v>
      </c>
      <c r="L219" s="9">
        <f>'т.2000 выгрузка '!L198</f>
        <v>0</v>
      </c>
      <c r="M219" s="9">
        <f>'т.2000 выгрузка '!M198</f>
        <v>0</v>
      </c>
      <c r="N219" s="9">
        <f>'т.2000 выгрузка '!N198</f>
        <v>0</v>
      </c>
      <c r="O219" s="9">
        <f>'т.2000 выгрузка '!O198</f>
        <v>0</v>
      </c>
      <c r="P219" s="9">
        <f>'т.2000 выгрузка '!P198</f>
        <v>0</v>
      </c>
      <c r="Q219" s="9">
        <f>'т.2000 выгрузка '!Q198</f>
        <v>0</v>
      </c>
      <c r="R219" s="9">
        <f>'т.2000 выгрузка '!R198</f>
        <v>0</v>
      </c>
      <c r="S219" s="9">
        <f>'т.2000 выгрузка '!S198</f>
        <v>0</v>
      </c>
      <c r="T219" s="9">
        <f>'т.2000 выгрузка '!T198</f>
        <v>0</v>
      </c>
      <c r="U219" s="9">
        <f>'т.2000 выгрузка '!U198</f>
        <v>0</v>
      </c>
      <c r="V219" s="15">
        <f t="shared" si="106"/>
        <v>0</v>
      </c>
      <c r="W219" s="15">
        <f t="shared" si="106"/>
        <v>0</v>
      </c>
      <c r="X219" s="15">
        <f t="shared" si="106"/>
        <v>0</v>
      </c>
      <c r="Y219" s="15">
        <f t="shared" si="106"/>
        <v>0</v>
      </c>
      <c r="Z219" s="15">
        <f t="shared" si="106"/>
        <v>0</v>
      </c>
      <c r="AA219" s="15">
        <f t="shared" si="106"/>
        <v>0</v>
      </c>
      <c r="AB219" s="15">
        <f t="shared" si="106"/>
        <v>0</v>
      </c>
      <c r="AC219" s="15">
        <f t="shared" si="106"/>
        <v>0</v>
      </c>
      <c r="AD219" s="15">
        <f t="shared" si="94"/>
        <v>0</v>
      </c>
      <c r="AE219" s="6">
        <f t="shared" si="84"/>
        <v>0</v>
      </c>
      <c r="AF219" s="6">
        <f t="shared" si="84"/>
        <v>0</v>
      </c>
      <c r="AG219" s="99" t="str">
        <f t="shared" si="97"/>
        <v>0</v>
      </c>
      <c r="AH219" s="6">
        <f t="shared" si="101"/>
        <v>0</v>
      </c>
      <c r="AI219" s="6">
        <f t="shared" si="102"/>
        <v>0</v>
      </c>
      <c r="AJ219" s="6">
        <f t="shared" si="103"/>
        <v>0</v>
      </c>
      <c r="AK219" s="121" t="str">
        <f t="shared" si="98"/>
        <v>-</v>
      </c>
      <c r="AL219" s="121" t="str">
        <f t="shared" si="99"/>
        <v>-</v>
      </c>
      <c r="AM219" s="121" t="str">
        <f t="shared" si="100"/>
        <v>-</v>
      </c>
    </row>
    <row r="220" spans="1:39" ht="15">
      <c r="A220" s="8" t="s">
        <v>584</v>
      </c>
      <c r="B220" s="8" t="s">
        <v>585</v>
      </c>
      <c r="C220" s="8" t="s">
        <v>586</v>
      </c>
      <c r="D220" s="9">
        <f>'т.2000 выгрузка '!D199</f>
        <v>0</v>
      </c>
      <c r="E220" s="9">
        <f>'т.2000 выгрузка '!E199</f>
        <v>0</v>
      </c>
      <c r="F220" s="9">
        <f>'т.2000 выгрузка '!F199</f>
        <v>0</v>
      </c>
      <c r="G220" s="9">
        <f>'т.2000 выгрузка '!G199</f>
        <v>0</v>
      </c>
      <c r="H220" s="9">
        <f>'т.2000 выгрузка '!H199</f>
        <v>0</v>
      </c>
      <c r="I220" s="9">
        <f>'т.2000 выгрузка '!I199</f>
        <v>0</v>
      </c>
      <c r="J220" s="9">
        <f>'т.2000 выгрузка '!J199</f>
        <v>0</v>
      </c>
      <c r="K220" s="9">
        <f>'т.2000 выгрузка '!K199</f>
        <v>0</v>
      </c>
      <c r="L220" s="9">
        <f>'т.2000 выгрузка '!L199</f>
        <v>0</v>
      </c>
      <c r="M220" s="9">
        <f>'т.2000 выгрузка '!M199</f>
        <v>0</v>
      </c>
      <c r="N220" s="9">
        <f>'т.2000 выгрузка '!N199</f>
        <v>0</v>
      </c>
      <c r="O220" s="9">
        <f>'т.2000 выгрузка '!O199</f>
        <v>0</v>
      </c>
      <c r="P220" s="9">
        <f>'т.2000 выгрузка '!P199</f>
        <v>0</v>
      </c>
      <c r="Q220" s="9">
        <f>'т.2000 выгрузка '!Q199</f>
        <v>0</v>
      </c>
      <c r="R220" s="9">
        <f>'т.2000 выгрузка '!R199</f>
        <v>0</v>
      </c>
      <c r="S220" s="9">
        <f>'т.2000 выгрузка '!S199</f>
        <v>0</v>
      </c>
      <c r="T220" s="9">
        <f>'т.2000 выгрузка '!T199</f>
        <v>0</v>
      </c>
      <c r="U220" s="9">
        <f>'т.2000 выгрузка '!U199</f>
        <v>0</v>
      </c>
      <c r="V220" s="15">
        <f t="shared" si="106"/>
        <v>0</v>
      </c>
      <c r="W220" s="15">
        <f t="shared" si="106"/>
        <v>0</v>
      </c>
      <c r="X220" s="15">
        <f t="shared" si="106"/>
        <v>0</v>
      </c>
      <c r="Y220" s="15">
        <f t="shared" si="106"/>
        <v>0</v>
      </c>
      <c r="Z220" s="15">
        <f t="shared" si="106"/>
        <v>0</v>
      </c>
      <c r="AA220" s="15">
        <f t="shared" si="106"/>
        <v>0</v>
      </c>
      <c r="AB220" s="15">
        <f t="shared" si="106"/>
        <v>0</v>
      </c>
      <c r="AC220" s="15">
        <f t="shared" si="106"/>
        <v>0</v>
      </c>
      <c r="AD220" s="15">
        <f t="shared" si="94"/>
        <v>0</v>
      </c>
      <c r="AE220" s="6">
        <f t="shared" si="84"/>
        <v>0</v>
      </c>
      <c r="AF220" s="6">
        <f t="shared" si="84"/>
        <v>0</v>
      </c>
      <c r="AG220" s="99" t="str">
        <f t="shared" si="97"/>
        <v>0</v>
      </c>
      <c r="AH220" s="6">
        <f t="shared" si="101"/>
        <v>0</v>
      </c>
      <c r="AI220" s="6">
        <f t="shared" si="102"/>
        <v>0</v>
      </c>
      <c r="AJ220" s="6">
        <f t="shared" si="103"/>
        <v>0</v>
      </c>
      <c r="AK220" s="121" t="str">
        <f t="shared" si="98"/>
        <v>-</v>
      </c>
      <c r="AL220" s="121" t="str">
        <f t="shared" si="99"/>
        <v>-</v>
      </c>
      <c r="AM220" s="121" t="str">
        <f t="shared" si="100"/>
        <v>-</v>
      </c>
    </row>
    <row r="221" spans="1:39" ht="26.25">
      <c r="A221" s="8" t="s">
        <v>587</v>
      </c>
      <c r="B221" s="8" t="s">
        <v>588</v>
      </c>
      <c r="C221" s="8" t="s">
        <v>589</v>
      </c>
      <c r="D221" s="9">
        <f>'т.2000 выгрузка '!D200</f>
        <v>0</v>
      </c>
      <c r="E221" s="9">
        <f>'т.2000 выгрузка '!E200</f>
        <v>0</v>
      </c>
      <c r="F221" s="9">
        <f>'т.2000 выгрузка '!F200</f>
        <v>0</v>
      </c>
      <c r="G221" s="9">
        <f>'т.2000 выгрузка '!G200</f>
        <v>0</v>
      </c>
      <c r="H221" s="9">
        <f>'т.2000 выгрузка '!H200</f>
        <v>0</v>
      </c>
      <c r="I221" s="9">
        <f>'т.2000 выгрузка '!I200</f>
        <v>0</v>
      </c>
      <c r="J221" s="9">
        <f>'т.2000 выгрузка '!J200</f>
        <v>0</v>
      </c>
      <c r="K221" s="9">
        <f>'т.2000 выгрузка '!K200</f>
        <v>0</v>
      </c>
      <c r="L221" s="9">
        <f>'т.2000 выгрузка '!L200</f>
        <v>0</v>
      </c>
      <c r="M221" s="9">
        <f>'т.2000 выгрузка '!M200</f>
        <v>0</v>
      </c>
      <c r="N221" s="9">
        <f>'т.2000 выгрузка '!N200</f>
        <v>0</v>
      </c>
      <c r="O221" s="9">
        <f>'т.2000 выгрузка '!O200</f>
        <v>0</v>
      </c>
      <c r="P221" s="9">
        <f>'т.2000 выгрузка '!P200</f>
        <v>0</v>
      </c>
      <c r="Q221" s="9">
        <f>'т.2000 выгрузка '!Q200</f>
        <v>0</v>
      </c>
      <c r="R221" s="9">
        <f>'т.2000 выгрузка '!R200</f>
        <v>0</v>
      </c>
      <c r="S221" s="9">
        <f>'т.2000 выгрузка '!S200</f>
        <v>0</v>
      </c>
      <c r="T221" s="9">
        <f>'т.2000 выгрузка '!T200</f>
        <v>0</v>
      </c>
      <c r="U221" s="9">
        <f>'т.2000 выгрузка '!U200</f>
        <v>0</v>
      </c>
      <c r="V221" s="15">
        <f t="shared" si="106"/>
        <v>0</v>
      </c>
      <c r="W221" s="15">
        <f t="shared" si="106"/>
        <v>0</v>
      </c>
      <c r="X221" s="15">
        <f t="shared" si="106"/>
        <v>0</v>
      </c>
      <c r="Y221" s="15">
        <f t="shared" si="106"/>
        <v>0</v>
      </c>
      <c r="Z221" s="15">
        <f t="shared" si="106"/>
        <v>0</v>
      </c>
      <c r="AA221" s="15">
        <f t="shared" si="106"/>
        <v>0</v>
      </c>
      <c r="AB221" s="15">
        <f t="shared" si="106"/>
        <v>0</v>
      </c>
      <c r="AC221" s="15">
        <f t="shared" si="106"/>
        <v>0</v>
      </c>
      <c r="AD221" s="15">
        <f t="shared" si="94"/>
        <v>0</v>
      </c>
      <c r="AE221" s="6">
        <f t="shared" ref="AE221:AF284" si="107">V221-W221</f>
        <v>0</v>
      </c>
      <c r="AF221" s="6">
        <f t="shared" si="107"/>
        <v>0</v>
      </c>
      <c r="AG221" s="99" t="str">
        <f t="shared" si="97"/>
        <v>0</v>
      </c>
      <c r="AH221" s="6">
        <f t="shared" si="101"/>
        <v>0</v>
      </c>
      <c r="AI221" s="6">
        <f t="shared" si="102"/>
        <v>0</v>
      </c>
      <c r="AJ221" s="6">
        <f t="shared" si="103"/>
        <v>0</v>
      </c>
      <c r="AK221" s="121" t="str">
        <f t="shared" si="98"/>
        <v>-</v>
      </c>
      <c r="AL221" s="121" t="str">
        <f t="shared" si="99"/>
        <v>-</v>
      </c>
      <c r="AM221" s="121" t="str">
        <f t="shared" si="100"/>
        <v>-</v>
      </c>
    </row>
    <row r="222" spans="1:39" ht="15">
      <c r="A222" s="8" t="s">
        <v>590</v>
      </c>
      <c r="B222" s="8" t="s">
        <v>591</v>
      </c>
      <c r="C222" s="8" t="s">
        <v>592</v>
      </c>
      <c r="D222" s="9">
        <f>'т.2000 выгрузка '!D201</f>
        <v>0</v>
      </c>
      <c r="E222" s="9">
        <f>'т.2000 выгрузка '!E201</f>
        <v>0</v>
      </c>
      <c r="F222" s="9">
        <f>'т.2000 выгрузка '!F201</f>
        <v>0</v>
      </c>
      <c r="G222" s="9">
        <f>'т.2000 выгрузка '!G201</f>
        <v>0</v>
      </c>
      <c r="H222" s="9">
        <f>'т.2000 выгрузка '!H201</f>
        <v>0</v>
      </c>
      <c r="I222" s="9">
        <f>'т.2000 выгрузка '!I201</f>
        <v>0</v>
      </c>
      <c r="J222" s="9">
        <f>'т.2000 выгрузка '!J201</f>
        <v>0</v>
      </c>
      <c r="K222" s="9">
        <f>'т.2000 выгрузка '!K201</f>
        <v>0</v>
      </c>
      <c r="L222" s="9">
        <f>'т.2000 выгрузка '!L201</f>
        <v>0</v>
      </c>
      <c r="M222" s="9">
        <f>'т.2000 выгрузка '!M201</f>
        <v>0</v>
      </c>
      <c r="N222" s="9">
        <f>'т.2000 выгрузка '!N201</f>
        <v>0</v>
      </c>
      <c r="O222" s="9">
        <f>'т.2000 выгрузка '!O201</f>
        <v>0</v>
      </c>
      <c r="P222" s="9">
        <f>'т.2000 выгрузка '!P201</f>
        <v>0</v>
      </c>
      <c r="Q222" s="9">
        <f>'т.2000 выгрузка '!Q201</f>
        <v>0</v>
      </c>
      <c r="R222" s="9">
        <f>'т.2000 выгрузка '!R201</f>
        <v>0</v>
      </c>
      <c r="S222" s="9">
        <f>'т.2000 выгрузка '!S201</f>
        <v>0</v>
      </c>
      <c r="T222" s="9">
        <f>'т.2000 выгрузка '!T201</f>
        <v>0</v>
      </c>
      <c r="U222" s="9">
        <f>'т.2000 выгрузка '!U201</f>
        <v>0</v>
      </c>
      <c r="V222" s="15">
        <f t="shared" si="106"/>
        <v>0</v>
      </c>
      <c r="W222" s="15">
        <f t="shared" si="106"/>
        <v>0</v>
      </c>
      <c r="X222" s="15">
        <f t="shared" si="106"/>
        <v>0</v>
      </c>
      <c r="Y222" s="15">
        <f t="shared" si="106"/>
        <v>0</v>
      </c>
      <c r="Z222" s="15">
        <f t="shared" si="106"/>
        <v>0</v>
      </c>
      <c r="AA222" s="15">
        <f t="shared" si="106"/>
        <v>0</v>
      </c>
      <c r="AB222" s="15">
        <f t="shared" si="106"/>
        <v>0</v>
      </c>
      <c r="AC222" s="15">
        <f t="shared" si="106"/>
        <v>0</v>
      </c>
      <c r="AD222" s="15">
        <f t="shared" si="94"/>
        <v>0</v>
      </c>
      <c r="AE222" s="6">
        <f t="shared" si="107"/>
        <v>0</v>
      </c>
      <c r="AF222" s="6">
        <f t="shared" si="107"/>
        <v>0</v>
      </c>
      <c r="AG222" s="99" t="str">
        <f t="shared" si="97"/>
        <v>0</v>
      </c>
      <c r="AH222" s="6">
        <f t="shared" si="101"/>
        <v>0</v>
      </c>
      <c r="AI222" s="6">
        <f t="shared" si="102"/>
        <v>0</v>
      </c>
      <c r="AJ222" s="6">
        <f t="shared" si="103"/>
        <v>0</v>
      </c>
      <c r="AK222" s="121" t="str">
        <f t="shared" si="98"/>
        <v>-</v>
      </c>
      <c r="AL222" s="121" t="str">
        <f t="shared" si="99"/>
        <v>-</v>
      </c>
      <c r="AM222" s="121" t="str">
        <f t="shared" si="100"/>
        <v>-</v>
      </c>
    </row>
    <row r="223" spans="1:39" ht="15">
      <c r="A223" s="8" t="s">
        <v>593</v>
      </c>
      <c r="B223" s="8" t="s">
        <v>594</v>
      </c>
      <c r="C223" s="8" t="s">
        <v>595</v>
      </c>
      <c r="D223" s="9">
        <f>'т.2000 выгрузка '!D202</f>
        <v>0</v>
      </c>
      <c r="E223" s="9">
        <f>'т.2000 выгрузка '!E202</f>
        <v>0</v>
      </c>
      <c r="F223" s="9">
        <f>'т.2000 выгрузка '!F202</f>
        <v>0</v>
      </c>
      <c r="G223" s="9">
        <f>'т.2000 выгрузка '!G202</f>
        <v>0</v>
      </c>
      <c r="H223" s="9">
        <f>'т.2000 выгрузка '!H202</f>
        <v>0</v>
      </c>
      <c r="I223" s="9">
        <f>'т.2000 выгрузка '!I202</f>
        <v>0</v>
      </c>
      <c r="J223" s="9">
        <f>'т.2000 выгрузка '!J202</f>
        <v>0</v>
      </c>
      <c r="K223" s="9">
        <f>'т.2000 выгрузка '!K202</f>
        <v>0</v>
      </c>
      <c r="L223" s="9">
        <f>'т.2000 выгрузка '!L202</f>
        <v>0</v>
      </c>
      <c r="M223" s="9">
        <f>'т.2000 выгрузка '!M202</f>
        <v>0</v>
      </c>
      <c r="N223" s="9">
        <f>'т.2000 выгрузка '!N202</f>
        <v>0</v>
      </c>
      <c r="O223" s="9">
        <f>'т.2000 выгрузка '!O202</f>
        <v>0</v>
      </c>
      <c r="P223" s="9">
        <f>'т.2000 выгрузка '!P202</f>
        <v>0</v>
      </c>
      <c r="Q223" s="9">
        <f>'т.2000 выгрузка '!Q202</f>
        <v>0</v>
      </c>
      <c r="R223" s="9">
        <f>'т.2000 выгрузка '!R202</f>
        <v>0</v>
      </c>
      <c r="S223" s="9">
        <f>'т.2000 выгрузка '!S202</f>
        <v>0</v>
      </c>
      <c r="T223" s="9">
        <f>'т.2000 выгрузка '!T202</f>
        <v>0</v>
      </c>
      <c r="U223" s="9">
        <f>'т.2000 выгрузка '!U202</f>
        <v>0</v>
      </c>
      <c r="V223" s="15">
        <f t="shared" si="106"/>
        <v>0</v>
      </c>
      <c r="W223" s="15">
        <f t="shared" si="106"/>
        <v>0</v>
      </c>
      <c r="X223" s="15">
        <f t="shared" si="106"/>
        <v>0</v>
      </c>
      <c r="Y223" s="15">
        <f t="shared" si="106"/>
        <v>0</v>
      </c>
      <c r="Z223" s="15">
        <f t="shared" si="106"/>
        <v>0</v>
      </c>
      <c r="AA223" s="15">
        <f t="shared" si="106"/>
        <v>0</v>
      </c>
      <c r="AB223" s="15">
        <f t="shared" si="106"/>
        <v>0</v>
      </c>
      <c r="AC223" s="15">
        <f t="shared" si="106"/>
        <v>0</v>
      </c>
      <c r="AD223" s="15">
        <f t="shared" si="94"/>
        <v>0</v>
      </c>
      <c r="AE223" s="6">
        <f t="shared" si="107"/>
        <v>0</v>
      </c>
      <c r="AF223" s="6">
        <f t="shared" si="107"/>
        <v>0</v>
      </c>
      <c r="AG223" s="99" t="str">
        <f t="shared" si="97"/>
        <v>0</v>
      </c>
      <c r="AH223" s="6">
        <f t="shared" si="101"/>
        <v>0</v>
      </c>
      <c r="AI223" s="6">
        <f t="shared" si="102"/>
        <v>0</v>
      </c>
      <c r="AJ223" s="6">
        <f t="shared" si="103"/>
        <v>0</v>
      </c>
      <c r="AK223" s="121" t="str">
        <f t="shared" si="98"/>
        <v>-</v>
      </c>
      <c r="AL223" s="121" t="str">
        <f t="shared" si="99"/>
        <v>-</v>
      </c>
      <c r="AM223" s="121" t="str">
        <f t="shared" si="100"/>
        <v>-</v>
      </c>
    </row>
    <row r="224" spans="1:39" ht="15">
      <c r="A224" s="16" t="s">
        <v>806</v>
      </c>
      <c r="B224" s="17"/>
      <c r="C224" s="17"/>
      <c r="D224" s="18">
        <f>D215-D216-D217-D218-D219-D220-D222-D223</f>
        <v>0</v>
      </c>
      <c r="E224" s="18">
        <f t="shared" ref="E224:T224" si="108">E215-E216-E217-E218-E219-E220-E222-E223</f>
        <v>0</v>
      </c>
      <c r="F224" s="18">
        <f t="shared" si="108"/>
        <v>0</v>
      </c>
      <c r="G224" s="18">
        <f t="shared" si="108"/>
        <v>0</v>
      </c>
      <c r="H224" s="18">
        <f t="shared" si="108"/>
        <v>0</v>
      </c>
      <c r="I224" s="18">
        <f t="shared" si="108"/>
        <v>0</v>
      </c>
      <c r="J224" s="18">
        <f t="shared" si="108"/>
        <v>0</v>
      </c>
      <c r="K224" s="18">
        <f t="shared" si="108"/>
        <v>0</v>
      </c>
      <c r="L224" s="18">
        <f t="shared" si="108"/>
        <v>0</v>
      </c>
      <c r="M224" s="18">
        <f t="shared" si="108"/>
        <v>0</v>
      </c>
      <c r="N224" s="18">
        <f t="shared" si="108"/>
        <v>0</v>
      </c>
      <c r="O224" s="18">
        <f t="shared" si="108"/>
        <v>0</v>
      </c>
      <c r="P224" s="18">
        <f t="shared" si="108"/>
        <v>0</v>
      </c>
      <c r="Q224" s="18">
        <f t="shared" si="108"/>
        <v>0</v>
      </c>
      <c r="R224" s="18">
        <f t="shared" si="108"/>
        <v>0</v>
      </c>
      <c r="S224" s="18">
        <f t="shared" si="108"/>
        <v>0</v>
      </c>
      <c r="T224" s="18">
        <f t="shared" si="108"/>
        <v>0</v>
      </c>
      <c r="U224" s="18">
        <f>U215-U216-U217-U218-U219-U220-U222-U223</f>
        <v>0</v>
      </c>
      <c r="V224" s="18">
        <f t="shared" si="106"/>
        <v>0</v>
      </c>
      <c r="W224" s="18">
        <f t="shared" si="106"/>
        <v>0</v>
      </c>
      <c r="X224" s="18">
        <f t="shared" si="106"/>
        <v>0</v>
      </c>
      <c r="Y224" s="18">
        <f t="shared" si="106"/>
        <v>0</v>
      </c>
      <c r="Z224" s="18">
        <f t="shared" si="106"/>
        <v>0</v>
      </c>
      <c r="AA224" s="18">
        <f t="shared" si="106"/>
        <v>0</v>
      </c>
      <c r="AB224" s="18">
        <f t="shared" si="106"/>
        <v>0</v>
      </c>
      <c r="AC224" s="18">
        <f t="shared" si="106"/>
        <v>0</v>
      </c>
      <c r="AD224" s="18">
        <f t="shared" si="94"/>
        <v>0</v>
      </c>
      <c r="AE224" s="29">
        <f t="shared" si="107"/>
        <v>0</v>
      </c>
      <c r="AF224" s="29">
        <f t="shared" si="107"/>
        <v>0</v>
      </c>
      <c r="AG224" s="99" t="str">
        <f t="shared" si="97"/>
        <v>0</v>
      </c>
      <c r="AH224" s="29">
        <f t="shared" si="101"/>
        <v>0</v>
      </c>
      <c r="AI224" s="29">
        <f t="shared" si="102"/>
        <v>0</v>
      </c>
      <c r="AJ224" s="29">
        <f t="shared" si="103"/>
        <v>0</v>
      </c>
      <c r="AK224" s="121" t="str">
        <f t="shared" si="98"/>
        <v>-</v>
      </c>
      <c r="AL224" s="121" t="str">
        <f t="shared" si="99"/>
        <v>-</v>
      </c>
      <c r="AM224" s="121" t="str">
        <f t="shared" si="100"/>
        <v>-</v>
      </c>
    </row>
    <row r="225" spans="1:39" ht="26.25">
      <c r="A225" s="8" t="s">
        <v>596</v>
      </c>
      <c r="B225" s="8" t="s">
        <v>597</v>
      </c>
      <c r="C225" s="8" t="s">
        <v>598</v>
      </c>
      <c r="D225" s="9">
        <f>'т.2000 выгрузка '!D203</f>
        <v>0</v>
      </c>
      <c r="E225" s="9">
        <f>'т.2000 выгрузка '!E203</f>
        <v>0</v>
      </c>
      <c r="F225" s="9">
        <f>'т.2000 выгрузка '!F203</f>
        <v>0</v>
      </c>
      <c r="G225" s="9">
        <f>'т.2000 выгрузка '!G203</f>
        <v>0</v>
      </c>
      <c r="H225" s="9">
        <f>'т.2000 выгрузка '!H203</f>
        <v>0</v>
      </c>
      <c r="I225" s="9">
        <f>'т.2000 выгрузка '!I203</f>
        <v>0</v>
      </c>
      <c r="J225" s="9">
        <f>'т.2000 выгрузка '!J203</f>
        <v>0</v>
      </c>
      <c r="K225" s="9">
        <f>'т.2000 выгрузка '!K203</f>
        <v>0</v>
      </c>
      <c r="L225" s="9">
        <f>'т.2000 выгрузка '!L203</f>
        <v>0</v>
      </c>
      <c r="M225" s="9">
        <f>'т.2000 выгрузка '!M203</f>
        <v>0</v>
      </c>
      <c r="N225" s="9">
        <f>'т.2000 выгрузка '!N203</f>
        <v>0</v>
      </c>
      <c r="O225" s="9">
        <f>'т.2000 выгрузка '!O203</f>
        <v>0</v>
      </c>
      <c r="P225" s="9">
        <f>'т.2000 выгрузка '!P203</f>
        <v>0</v>
      </c>
      <c r="Q225" s="9">
        <f>'т.2000 выгрузка '!Q203</f>
        <v>0</v>
      </c>
      <c r="R225" s="9">
        <f>'т.2000 выгрузка '!R203</f>
        <v>0</v>
      </c>
      <c r="S225" s="9">
        <f>'т.2000 выгрузка '!S203</f>
        <v>0</v>
      </c>
      <c r="T225" s="9">
        <f>'т.2000 выгрузка '!T203</f>
        <v>0</v>
      </c>
      <c r="U225" s="9">
        <f>'т.2000 выгрузка '!U203</f>
        <v>0</v>
      </c>
      <c r="V225" s="15">
        <f t="shared" si="106"/>
        <v>0</v>
      </c>
      <c r="W225" s="15">
        <f t="shared" si="106"/>
        <v>0</v>
      </c>
      <c r="X225" s="15">
        <f t="shared" si="106"/>
        <v>0</v>
      </c>
      <c r="Y225" s="15">
        <f t="shared" si="106"/>
        <v>0</v>
      </c>
      <c r="Z225" s="15">
        <f t="shared" si="106"/>
        <v>0</v>
      </c>
      <c r="AA225" s="15">
        <f t="shared" si="106"/>
        <v>0</v>
      </c>
      <c r="AB225" s="15">
        <f t="shared" si="106"/>
        <v>0</v>
      </c>
      <c r="AC225" s="15">
        <f t="shared" si="106"/>
        <v>0</v>
      </c>
      <c r="AD225" s="15">
        <f t="shared" si="94"/>
        <v>0</v>
      </c>
      <c r="AE225" s="6">
        <f t="shared" si="107"/>
        <v>0</v>
      </c>
      <c r="AF225" s="6">
        <f t="shared" si="107"/>
        <v>0</v>
      </c>
      <c r="AG225" s="99" t="str">
        <f t="shared" si="97"/>
        <v>0</v>
      </c>
      <c r="AH225" s="6">
        <f t="shared" si="101"/>
        <v>0</v>
      </c>
      <c r="AI225" s="6">
        <f t="shared" si="102"/>
        <v>0</v>
      </c>
      <c r="AJ225" s="6">
        <f t="shared" si="103"/>
        <v>0</v>
      </c>
      <c r="AK225" s="121" t="str">
        <f t="shared" si="98"/>
        <v>-</v>
      </c>
      <c r="AL225" s="121" t="str">
        <f t="shared" si="99"/>
        <v>-</v>
      </c>
      <c r="AM225" s="121" t="str">
        <f t="shared" si="100"/>
        <v>-</v>
      </c>
    </row>
    <row r="226" spans="1:39" ht="15">
      <c r="A226" s="8" t="s">
        <v>599</v>
      </c>
      <c r="B226" s="8" t="s">
        <v>600</v>
      </c>
      <c r="C226" s="8" t="s">
        <v>601</v>
      </c>
      <c r="D226" s="9">
        <f>'т.2000 выгрузка '!D204</f>
        <v>0</v>
      </c>
      <c r="E226" s="9">
        <f>'т.2000 выгрузка '!E204</f>
        <v>0</v>
      </c>
      <c r="F226" s="9">
        <f>'т.2000 выгрузка '!F204</f>
        <v>0</v>
      </c>
      <c r="G226" s="9">
        <f>'т.2000 выгрузка '!G204</f>
        <v>0</v>
      </c>
      <c r="H226" s="9">
        <f>'т.2000 выгрузка '!H204</f>
        <v>0</v>
      </c>
      <c r="I226" s="9">
        <f>'т.2000 выгрузка '!I204</f>
        <v>0</v>
      </c>
      <c r="J226" s="9">
        <f>'т.2000 выгрузка '!J204</f>
        <v>0</v>
      </c>
      <c r="K226" s="9">
        <f>'т.2000 выгрузка '!K204</f>
        <v>0</v>
      </c>
      <c r="L226" s="9">
        <f>'т.2000 выгрузка '!L204</f>
        <v>0</v>
      </c>
      <c r="M226" s="9">
        <f>'т.2000 выгрузка '!M204</f>
        <v>0</v>
      </c>
      <c r="N226" s="9">
        <f>'т.2000 выгрузка '!N204</f>
        <v>0</v>
      </c>
      <c r="O226" s="9">
        <f>'т.2000 выгрузка '!O204</f>
        <v>0</v>
      </c>
      <c r="P226" s="9">
        <f>'т.2000 выгрузка '!P204</f>
        <v>0</v>
      </c>
      <c r="Q226" s="9">
        <f>'т.2000 выгрузка '!Q204</f>
        <v>0</v>
      </c>
      <c r="R226" s="9">
        <f>'т.2000 выгрузка '!R204</f>
        <v>0</v>
      </c>
      <c r="S226" s="9">
        <f>'т.2000 выгрузка '!S204</f>
        <v>0</v>
      </c>
      <c r="T226" s="9">
        <f>'т.2000 выгрузка '!T204</f>
        <v>0</v>
      </c>
      <c r="U226" s="9">
        <f>'т.2000 выгрузка '!U204</f>
        <v>0</v>
      </c>
      <c r="V226" s="15">
        <f t="shared" si="106"/>
        <v>0</v>
      </c>
      <c r="W226" s="15">
        <f t="shared" si="106"/>
        <v>0</v>
      </c>
      <c r="X226" s="15">
        <f t="shared" si="106"/>
        <v>0</v>
      </c>
      <c r="Y226" s="15">
        <f t="shared" si="106"/>
        <v>0</v>
      </c>
      <c r="Z226" s="15">
        <f t="shared" si="106"/>
        <v>0</v>
      </c>
      <c r="AA226" s="15">
        <f t="shared" si="106"/>
        <v>0</v>
      </c>
      <c r="AB226" s="15">
        <f t="shared" si="106"/>
        <v>0</v>
      </c>
      <c r="AC226" s="15">
        <f t="shared" si="106"/>
        <v>0</v>
      </c>
      <c r="AD226" s="15">
        <f t="shared" si="94"/>
        <v>0</v>
      </c>
      <c r="AE226" s="6">
        <f t="shared" si="107"/>
        <v>0</v>
      </c>
      <c r="AF226" s="6">
        <f t="shared" si="107"/>
        <v>0</v>
      </c>
      <c r="AG226" s="99" t="str">
        <f t="shared" si="97"/>
        <v>0</v>
      </c>
      <c r="AH226" s="6">
        <f t="shared" si="101"/>
        <v>0</v>
      </c>
      <c r="AI226" s="6">
        <f t="shared" si="102"/>
        <v>0</v>
      </c>
      <c r="AJ226" s="6">
        <f t="shared" si="103"/>
        <v>0</v>
      </c>
      <c r="AK226" s="121" t="str">
        <f t="shared" si="98"/>
        <v>-</v>
      </c>
      <c r="AL226" s="121" t="str">
        <f t="shared" si="99"/>
        <v>-</v>
      </c>
      <c r="AM226" s="121" t="str">
        <f t="shared" si="100"/>
        <v>-</v>
      </c>
    </row>
    <row r="227" spans="1:39" ht="15">
      <c r="A227" s="8" t="s">
        <v>602</v>
      </c>
      <c r="B227" s="8" t="s">
        <v>603</v>
      </c>
      <c r="C227" s="8" t="s">
        <v>604</v>
      </c>
      <c r="D227" s="9">
        <f>'т.2000 выгрузка '!D205</f>
        <v>0</v>
      </c>
      <c r="E227" s="9">
        <f>'т.2000 выгрузка '!E205</f>
        <v>0</v>
      </c>
      <c r="F227" s="9">
        <f>'т.2000 выгрузка '!F205</f>
        <v>0</v>
      </c>
      <c r="G227" s="9">
        <f>'т.2000 выгрузка '!G205</f>
        <v>0</v>
      </c>
      <c r="H227" s="9">
        <f>'т.2000 выгрузка '!H205</f>
        <v>0</v>
      </c>
      <c r="I227" s="9">
        <f>'т.2000 выгрузка '!I205</f>
        <v>0</v>
      </c>
      <c r="J227" s="9">
        <f>'т.2000 выгрузка '!J205</f>
        <v>0</v>
      </c>
      <c r="K227" s="9">
        <f>'т.2000 выгрузка '!K205</f>
        <v>0</v>
      </c>
      <c r="L227" s="9">
        <f>'т.2000 выгрузка '!L205</f>
        <v>0</v>
      </c>
      <c r="M227" s="9">
        <f>'т.2000 выгрузка '!M205</f>
        <v>0</v>
      </c>
      <c r="N227" s="9">
        <f>'т.2000 выгрузка '!N205</f>
        <v>0</v>
      </c>
      <c r="O227" s="9">
        <f>'т.2000 выгрузка '!O205</f>
        <v>0</v>
      </c>
      <c r="P227" s="9">
        <f>'т.2000 выгрузка '!P205</f>
        <v>0</v>
      </c>
      <c r="Q227" s="9">
        <f>'т.2000 выгрузка '!Q205</f>
        <v>0</v>
      </c>
      <c r="R227" s="9">
        <f>'т.2000 выгрузка '!R205</f>
        <v>0</v>
      </c>
      <c r="S227" s="9">
        <f>'т.2000 выгрузка '!S205</f>
        <v>0</v>
      </c>
      <c r="T227" s="9">
        <f>'т.2000 выгрузка '!T205</f>
        <v>0</v>
      </c>
      <c r="U227" s="9">
        <f>'т.2000 выгрузка '!U205</f>
        <v>0</v>
      </c>
      <c r="V227" s="15">
        <f t="shared" si="106"/>
        <v>0</v>
      </c>
      <c r="W227" s="15">
        <f t="shared" si="106"/>
        <v>0</v>
      </c>
      <c r="X227" s="15">
        <f t="shared" si="106"/>
        <v>0</v>
      </c>
      <c r="Y227" s="15">
        <f t="shared" si="106"/>
        <v>0</v>
      </c>
      <c r="Z227" s="15">
        <f t="shared" si="106"/>
        <v>0</v>
      </c>
      <c r="AA227" s="15">
        <f t="shared" si="106"/>
        <v>0</v>
      </c>
      <c r="AB227" s="15">
        <f t="shared" si="106"/>
        <v>0</v>
      </c>
      <c r="AC227" s="15">
        <f t="shared" si="106"/>
        <v>0</v>
      </c>
      <c r="AD227" s="15">
        <f t="shared" si="94"/>
        <v>0</v>
      </c>
      <c r="AE227" s="6">
        <f t="shared" si="107"/>
        <v>0</v>
      </c>
      <c r="AF227" s="6">
        <f t="shared" si="107"/>
        <v>0</v>
      </c>
      <c r="AG227" s="99" t="str">
        <f t="shared" si="97"/>
        <v>0</v>
      </c>
      <c r="AH227" s="6">
        <f t="shared" si="101"/>
        <v>0</v>
      </c>
      <c r="AI227" s="6">
        <f t="shared" si="102"/>
        <v>0</v>
      </c>
      <c r="AJ227" s="6">
        <f t="shared" si="103"/>
        <v>0</v>
      </c>
      <c r="AK227" s="121" t="str">
        <f t="shared" si="98"/>
        <v>-</v>
      </c>
      <c r="AL227" s="121" t="str">
        <f t="shared" si="99"/>
        <v>-</v>
      </c>
      <c r="AM227" s="121" t="str">
        <f t="shared" si="100"/>
        <v>-</v>
      </c>
    </row>
    <row r="228" spans="1:39" ht="26.25">
      <c r="A228" s="8" t="s">
        <v>605</v>
      </c>
      <c r="B228" s="8" t="s">
        <v>606</v>
      </c>
      <c r="C228" s="8" t="s">
        <v>607</v>
      </c>
      <c r="D228" s="9">
        <f>'т.2000 выгрузка '!D206</f>
        <v>0</v>
      </c>
      <c r="E228" s="9">
        <f>'т.2000 выгрузка '!E206</f>
        <v>0</v>
      </c>
      <c r="F228" s="9">
        <f>'т.2000 выгрузка '!F206</f>
        <v>0</v>
      </c>
      <c r="G228" s="9">
        <f>'т.2000 выгрузка '!G206</f>
        <v>0</v>
      </c>
      <c r="H228" s="9">
        <f>'т.2000 выгрузка '!H206</f>
        <v>0</v>
      </c>
      <c r="I228" s="9">
        <f>'т.2000 выгрузка '!I206</f>
        <v>0</v>
      </c>
      <c r="J228" s="9">
        <f>'т.2000 выгрузка '!J206</f>
        <v>0</v>
      </c>
      <c r="K228" s="9">
        <f>'т.2000 выгрузка '!K206</f>
        <v>0</v>
      </c>
      <c r="L228" s="9">
        <f>'т.2000 выгрузка '!L206</f>
        <v>0</v>
      </c>
      <c r="M228" s="9">
        <f>'т.2000 выгрузка '!M206</f>
        <v>0</v>
      </c>
      <c r="N228" s="9">
        <f>'т.2000 выгрузка '!N206</f>
        <v>0</v>
      </c>
      <c r="O228" s="9">
        <f>'т.2000 выгрузка '!O206</f>
        <v>0</v>
      </c>
      <c r="P228" s="9">
        <f>'т.2000 выгрузка '!P206</f>
        <v>0</v>
      </c>
      <c r="Q228" s="9">
        <f>'т.2000 выгрузка '!Q206</f>
        <v>0</v>
      </c>
      <c r="R228" s="9">
        <f>'т.2000 выгрузка '!R206</f>
        <v>0</v>
      </c>
      <c r="S228" s="9">
        <f>'т.2000 выгрузка '!S206</f>
        <v>0</v>
      </c>
      <c r="T228" s="9">
        <f>'т.2000 выгрузка '!T206</f>
        <v>0</v>
      </c>
      <c r="U228" s="9">
        <f>'т.2000 выгрузка '!U206</f>
        <v>0</v>
      </c>
      <c r="V228" s="15">
        <f>D228-M228</f>
        <v>0</v>
      </c>
      <c r="W228" s="15">
        <f t="shared" si="106"/>
        <v>0</v>
      </c>
      <c r="X228" s="15">
        <f t="shared" si="106"/>
        <v>0</v>
      </c>
      <c r="Y228" s="15">
        <f t="shared" si="106"/>
        <v>0</v>
      </c>
      <c r="Z228" s="15">
        <f t="shared" si="106"/>
        <v>0</v>
      </c>
      <c r="AA228" s="15">
        <f t="shared" si="106"/>
        <v>0</v>
      </c>
      <c r="AB228" s="15">
        <f t="shared" si="106"/>
        <v>0</v>
      </c>
      <c r="AC228" s="15">
        <f t="shared" si="106"/>
        <v>0</v>
      </c>
      <c r="AD228" s="15">
        <f t="shared" si="94"/>
        <v>0</v>
      </c>
      <c r="AE228" s="6">
        <f t="shared" si="107"/>
        <v>0</v>
      </c>
      <c r="AF228" s="6">
        <f t="shared" si="107"/>
        <v>0</v>
      </c>
      <c r="AG228" s="99" t="str">
        <f t="shared" si="97"/>
        <v>0</v>
      </c>
      <c r="AH228" s="6">
        <f t="shared" si="101"/>
        <v>0</v>
      </c>
      <c r="AI228" s="6">
        <f t="shared" si="102"/>
        <v>0</v>
      </c>
      <c r="AJ228" s="6">
        <f t="shared" si="103"/>
        <v>0</v>
      </c>
      <c r="AK228" s="121" t="str">
        <f t="shared" si="98"/>
        <v>-</v>
      </c>
      <c r="AL228" s="121" t="str">
        <f t="shared" si="99"/>
        <v>-</v>
      </c>
      <c r="AM228" s="121" t="str">
        <f t="shared" si="100"/>
        <v>-</v>
      </c>
    </row>
    <row r="229" spans="1:39" ht="15">
      <c r="A229" s="8" t="s">
        <v>608</v>
      </c>
      <c r="B229" s="8" t="s">
        <v>609</v>
      </c>
      <c r="C229" s="8" t="s">
        <v>610</v>
      </c>
      <c r="D229" s="9">
        <f>'т.2000 выгрузка '!D207</f>
        <v>0</v>
      </c>
      <c r="E229" s="9">
        <f>'т.2000 выгрузка '!E207</f>
        <v>0</v>
      </c>
      <c r="F229" s="9">
        <f>'т.2000 выгрузка '!F207</f>
        <v>0</v>
      </c>
      <c r="G229" s="9">
        <f>'т.2000 выгрузка '!G207</f>
        <v>0</v>
      </c>
      <c r="H229" s="9">
        <f>'т.2000 выгрузка '!H207</f>
        <v>0</v>
      </c>
      <c r="I229" s="9">
        <f>'т.2000 выгрузка '!I207</f>
        <v>0</v>
      </c>
      <c r="J229" s="9">
        <f>'т.2000 выгрузка '!J207</f>
        <v>0</v>
      </c>
      <c r="K229" s="9">
        <f>'т.2000 выгрузка '!K207</f>
        <v>0</v>
      </c>
      <c r="L229" s="9">
        <f>'т.2000 выгрузка '!L207</f>
        <v>0</v>
      </c>
      <c r="M229" s="9">
        <f>'т.2000 выгрузка '!M207</f>
        <v>0</v>
      </c>
      <c r="N229" s="9">
        <f>'т.2000 выгрузка '!N207</f>
        <v>0</v>
      </c>
      <c r="O229" s="9">
        <f>'т.2000 выгрузка '!O207</f>
        <v>0</v>
      </c>
      <c r="P229" s="9">
        <f>'т.2000 выгрузка '!P207</f>
        <v>0</v>
      </c>
      <c r="Q229" s="9">
        <f>'т.2000 выгрузка '!Q207</f>
        <v>0</v>
      </c>
      <c r="R229" s="9">
        <f>'т.2000 выгрузка '!R207</f>
        <v>0</v>
      </c>
      <c r="S229" s="9">
        <f>'т.2000 выгрузка '!S207</f>
        <v>0</v>
      </c>
      <c r="T229" s="9">
        <f>'т.2000 выгрузка '!T207</f>
        <v>0</v>
      </c>
      <c r="U229" s="9">
        <f>'т.2000 выгрузка '!U207</f>
        <v>0</v>
      </c>
      <c r="V229" s="15">
        <f t="shared" ref="V229:AC244" si="109">D229-M229</f>
        <v>0</v>
      </c>
      <c r="W229" s="15">
        <f t="shared" si="106"/>
        <v>0</v>
      </c>
      <c r="X229" s="15">
        <f t="shared" si="106"/>
        <v>0</v>
      </c>
      <c r="Y229" s="15">
        <f t="shared" si="106"/>
        <v>0</v>
      </c>
      <c r="Z229" s="15">
        <f t="shared" si="106"/>
        <v>0</v>
      </c>
      <c r="AA229" s="15">
        <f t="shared" si="106"/>
        <v>0</v>
      </c>
      <c r="AB229" s="15">
        <f t="shared" si="106"/>
        <v>0</v>
      </c>
      <c r="AC229" s="15">
        <f t="shared" si="106"/>
        <v>0</v>
      </c>
      <c r="AD229" s="15">
        <f t="shared" si="94"/>
        <v>0</v>
      </c>
      <c r="AE229" s="6">
        <f t="shared" si="107"/>
        <v>0</v>
      </c>
      <c r="AF229" s="6">
        <f t="shared" si="107"/>
        <v>0</v>
      </c>
      <c r="AG229" s="99" t="str">
        <f t="shared" si="97"/>
        <v>0</v>
      </c>
      <c r="AH229" s="6">
        <f t="shared" si="101"/>
        <v>0</v>
      </c>
      <c r="AI229" s="6">
        <f t="shared" si="102"/>
        <v>0</v>
      </c>
      <c r="AJ229" s="6">
        <f t="shared" si="103"/>
        <v>0</v>
      </c>
      <c r="AK229" s="121" t="str">
        <f t="shared" si="98"/>
        <v>-</v>
      </c>
      <c r="AL229" s="121" t="str">
        <f t="shared" si="99"/>
        <v>-</v>
      </c>
      <c r="AM229" s="121" t="str">
        <f t="shared" si="100"/>
        <v>-</v>
      </c>
    </row>
    <row r="230" spans="1:39" ht="15">
      <c r="A230" s="8" t="s">
        <v>611</v>
      </c>
      <c r="B230" s="8" t="s">
        <v>612</v>
      </c>
      <c r="C230" s="8" t="s">
        <v>613</v>
      </c>
      <c r="D230" s="9">
        <f>'т.2000 выгрузка '!D208</f>
        <v>0</v>
      </c>
      <c r="E230" s="9">
        <f>'т.2000 выгрузка '!E208</f>
        <v>0</v>
      </c>
      <c r="F230" s="9">
        <f>'т.2000 выгрузка '!F208</f>
        <v>0</v>
      </c>
      <c r="G230" s="9">
        <f>'т.2000 выгрузка '!G208</f>
        <v>0</v>
      </c>
      <c r="H230" s="9">
        <f>'т.2000 выгрузка '!H208</f>
        <v>0</v>
      </c>
      <c r="I230" s="9">
        <f>'т.2000 выгрузка '!I208</f>
        <v>0</v>
      </c>
      <c r="J230" s="9">
        <f>'т.2000 выгрузка '!J208</f>
        <v>0</v>
      </c>
      <c r="K230" s="9">
        <f>'т.2000 выгрузка '!K208</f>
        <v>0</v>
      </c>
      <c r="L230" s="9">
        <f>'т.2000 выгрузка '!L208</f>
        <v>0</v>
      </c>
      <c r="M230" s="9">
        <f>'т.2000 выгрузка '!M208</f>
        <v>0</v>
      </c>
      <c r="N230" s="9">
        <f>'т.2000 выгрузка '!N208</f>
        <v>0</v>
      </c>
      <c r="O230" s="9">
        <f>'т.2000 выгрузка '!O208</f>
        <v>0</v>
      </c>
      <c r="P230" s="9">
        <f>'т.2000 выгрузка '!P208</f>
        <v>0</v>
      </c>
      <c r="Q230" s="9">
        <f>'т.2000 выгрузка '!Q208</f>
        <v>0</v>
      </c>
      <c r="R230" s="9">
        <f>'т.2000 выгрузка '!R208</f>
        <v>0</v>
      </c>
      <c r="S230" s="9">
        <f>'т.2000 выгрузка '!S208</f>
        <v>0</v>
      </c>
      <c r="T230" s="9">
        <f>'т.2000 выгрузка '!T208</f>
        <v>0</v>
      </c>
      <c r="U230" s="9">
        <f>'т.2000 выгрузка '!U208</f>
        <v>0</v>
      </c>
      <c r="V230" s="15">
        <f t="shared" si="109"/>
        <v>0</v>
      </c>
      <c r="W230" s="15">
        <f t="shared" si="109"/>
        <v>0</v>
      </c>
      <c r="X230" s="15">
        <f t="shared" si="109"/>
        <v>0</v>
      </c>
      <c r="Y230" s="15">
        <f t="shared" si="109"/>
        <v>0</v>
      </c>
      <c r="Z230" s="15">
        <f t="shared" si="109"/>
        <v>0</v>
      </c>
      <c r="AA230" s="15">
        <f t="shared" si="109"/>
        <v>0</v>
      </c>
      <c r="AB230" s="15">
        <f t="shared" si="109"/>
        <v>0</v>
      </c>
      <c r="AC230" s="15">
        <f t="shared" si="109"/>
        <v>0</v>
      </c>
      <c r="AD230" s="15">
        <f t="shared" si="94"/>
        <v>0</v>
      </c>
      <c r="AE230" s="6">
        <f t="shared" si="107"/>
        <v>0</v>
      </c>
      <c r="AF230" s="6">
        <f t="shared" si="107"/>
        <v>0</v>
      </c>
      <c r="AG230" s="99" t="str">
        <f t="shared" si="97"/>
        <v>0</v>
      </c>
      <c r="AH230" s="6">
        <f t="shared" si="101"/>
        <v>0</v>
      </c>
      <c r="AI230" s="6">
        <f t="shared" si="102"/>
        <v>0</v>
      </c>
      <c r="AJ230" s="6">
        <f t="shared" si="103"/>
        <v>0</v>
      </c>
      <c r="AK230" s="121" t="str">
        <f t="shared" si="98"/>
        <v>-</v>
      </c>
      <c r="AL230" s="121" t="str">
        <f t="shared" si="99"/>
        <v>-</v>
      </c>
      <c r="AM230" s="121" t="str">
        <f t="shared" si="100"/>
        <v>-</v>
      </c>
    </row>
    <row r="231" spans="1:39" ht="15">
      <c r="A231" s="19" t="s">
        <v>805</v>
      </c>
      <c r="B231" s="20"/>
      <c r="C231" s="20"/>
      <c r="D231" s="21">
        <f>D226-D227-D228-D229-D230</f>
        <v>0</v>
      </c>
      <c r="E231" s="21">
        <f t="shared" ref="E231:U231" si="110">E226-E227-E228-E229-E230</f>
        <v>0</v>
      </c>
      <c r="F231" s="21">
        <f t="shared" si="110"/>
        <v>0</v>
      </c>
      <c r="G231" s="21">
        <f t="shared" si="110"/>
        <v>0</v>
      </c>
      <c r="H231" s="21">
        <f t="shared" si="110"/>
        <v>0</v>
      </c>
      <c r="I231" s="21">
        <f t="shared" si="110"/>
        <v>0</v>
      </c>
      <c r="J231" s="21">
        <f t="shared" si="110"/>
        <v>0</v>
      </c>
      <c r="K231" s="21">
        <f t="shared" si="110"/>
        <v>0</v>
      </c>
      <c r="L231" s="21">
        <f t="shared" si="110"/>
        <v>0</v>
      </c>
      <c r="M231" s="21">
        <f t="shared" si="110"/>
        <v>0</v>
      </c>
      <c r="N231" s="21">
        <f t="shared" si="110"/>
        <v>0</v>
      </c>
      <c r="O231" s="21">
        <f t="shared" si="110"/>
        <v>0</v>
      </c>
      <c r="P231" s="21">
        <f t="shared" si="110"/>
        <v>0</v>
      </c>
      <c r="Q231" s="21">
        <f t="shared" si="110"/>
        <v>0</v>
      </c>
      <c r="R231" s="21">
        <f t="shared" si="110"/>
        <v>0</v>
      </c>
      <c r="S231" s="21">
        <f t="shared" si="110"/>
        <v>0</v>
      </c>
      <c r="T231" s="21">
        <f t="shared" si="110"/>
        <v>0</v>
      </c>
      <c r="U231" s="21">
        <f t="shared" si="110"/>
        <v>0</v>
      </c>
      <c r="V231" s="21">
        <f t="shared" si="109"/>
        <v>0</v>
      </c>
      <c r="W231" s="21">
        <f t="shared" si="109"/>
        <v>0</v>
      </c>
      <c r="X231" s="21">
        <f t="shared" si="109"/>
        <v>0</v>
      </c>
      <c r="Y231" s="21">
        <f t="shared" si="109"/>
        <v>0</v>
      </c>
      <c r="Z231" s="21">
        <f t="shared" si="109"/>
        <v>0</v>
      </c>
      <c r="AA231" s="21">
        <f t="shared" si="109"/>
        <v>0</v>
      </c>
      <c r="AB231" s="21">
        <f t="shared" si="109"/>
        <v>0</v>
      </c>
      <c r="AC231" s="21">
        <f t="shared" si="109"/>
        <v>0</v>
      </c>
      <c r="AD231" s="21">
        <f t="shared" si="94"/>
        <v>0</v>
      </c>
      <c r="AE231" s="30">
        <f t="shared" si="107"/>
        <v>0</v>
      </c>
      <c r="AF231" s="30">
        <f t="shared" si="107"/>
        <v>0</v>
      </c>
      <c r="AG231" s="99" t="str">
        <f t="shared" si="97"/>
        <v>0</v>
      </c>
      <c r="AH231" s="30">
        <f t="shared" si="101"/>
        <v>0</v>
      </c>
      <c r="AI231" s="30">
        <f t="shared" si="102"/>
        <v>0</v>
      </c>
      <c r="AJ231" s="30">
        <f t="shared" si="103"/>
        <v>0</v>
      </c>
      <c r="AK231" s="121" t="str">
        <f t="shared" si="98"/>
        <v>-</v>
      </c>
      <c r="AL231" s="121" t="str">
        <f t="shared" si="99"/>
        <v>-</v>
      </c>
      <c r="AM231" s="121" t="str">
        <f t="shared" si="100"/>
        <v>-</v>
      </c>
    </row>
    <row r="232" spans="1:39" ht="26.25">
      <c r="A232" s="8" t="s">
        <v>614</v>
      </c>
      <c r="B232" s="8" t="s">
        <v>615</v>
      </c>
      <c r="C232" s="8" t="s">
        <v>616</v>
      </c>
      <c r="D232" s="9">
        <f>'т.2000 выгрузка '!D209</f>
        <v>0</v>
      </c>
      <c r="E232" s="9">
        <f>'т.2000 выгрузка '!E209</f>
        <v>0</v>
      </c>
      <c r="F232" s="9">
        <f>'т.2000 выгрузка '!F209</f>
        <v>0</v>
      </c>
      <c r="G232" s="9">
        <f>'т.2000 выгрузка '!G209</f>
        <v>0</v>
      </c>
      <c r="H232" s="9">
        <f>'т.2000 выгрузка '!H209</f>
        <v>0</v>
      </c>
      <c r="I232" s="9">
        <f>'т.2000 выгрузка '!I209</f>
        <v>0</v>
      </c>
      <c r="J232" s="9">
        <f>'т.2000 выгрузка '!J209</f>
        <v>0</v>
      </c>
      <c r="K232" s="9">
        <f>'т.2000 выгрузка '!K209</f>
        <v>0</v>
      </c>
      <c r="L232" s="9">
        <f>'т.2000 выгрузка '!L209</f>
        <v>0</v>
      </c>
      <c r="M232" s="9">
        <f>'т.2000 выгрузка '!M209</f>
        <v>0</v>
      </c>
      <c r="N232" s="9">
        <f>'т.2000 выгрузка '!N209</f>
        <v>0</v>
      </c>
      <c r="O232" s="9">
        <f>'т.2000 выгрузка '!O209</f>
        <v>0</v>
      </c>
      <c r="P232" s="9">
        <f>'т.2000 выгрузка '!P209</f>
        <v>0</v>
      </c>
      <c r="Q232" s="9">
        <f>'т.2000 выгрузка '!Q209</f>
        <v>0</v>
      </c>
      <c r="R232" s="9">
        <f>'т.2000 выгрузка '!R209</f>
        <v>0</v>
      </c>
      <c r="S232" s="9">
        <f>'т.2000 выгрузка '!S209</f>
        <v>0</v>
      </c>
      <c r="T232" s="9">
        <f>'т.2000 выгрузка '!T209</f>
        <v>0</v>
      </c>
      <c r="U232" s="9">
        <f>'т.2000 выгрузка '!U209</f>
        <v>0</v>
      </c>
      <c r="V232" s="15">
        <f t="shared" si="109"/>
        <v>0</v>
      </c>
      <c r="W232" s="15">
        <f t="shared" si="109"/>
        <v>0</v>
      </c>
      <c r="X232" s="15">
        <f t="shared" si="109"/>
        <v>0</v>
      </c>
      <c r="Y232" s="15">
        <f t="shared" si="109"/>
        <v>0</v>
      </c>
      <c r="Z232" s="15">
        <f t="shared" si="109"/>
        <v>0</v>
      </c>
      <c r="AA232" s="15">
        <f t="shared" si="109"/>
        <v>0</v>
      </c>
      <c r="AB232" s="15">
        <f t="shared" si="109"/>
        <v>0</v>
      </c>
      <c r="AC232" s="15">
        <f t="shared" si="109"/>
        <v>0</v>
      </c>
      <c r="AD232" s="15">
        <f t="shared" si="94"/>
        <v>0</v>
      </c>
      <c r="AE232" s="6">
        <f t="shared" si="107"/>
        <v>0</v>
      </c>
      <c r="AF232" s="6">
        <f t="shared" si="107"/>
        <v>0</v>
      </c>
      <c r="AG232" s="99" t="str">
        <f t="shared" si="97"/>
        <v>0</v>
      </c>
      <c r="AH232" s="6">
        <f t="shared" si="101"/>
        <v>0</v>
      </c>
      <c r="AI232" s="6">
        <f t="shared" si="102"/>
        <v>0</v>
      </c>
      <c r="AJ232" s="6">
        <f t="shared" si="103"/>
        <v>0</v>
      </c>
      <c r="AK232" s="121" t="str">
        <f t="shared" si="98"/>
        <v>-</v>
      </c>
      <c r="AL232" s="121" t="str">
        <f t="shared" si="99"/>
        <v>-</v>
      </c>
      <c r="AM232" s="121" t="str">
        <f t="shared" si="100"/>
        <v>-</v>
      </c>
    </row>
    <row r="233" spans="1:39" ht="26.25">
      <c r="A233" s="8" t="s">
        <v>617</v>
      </c>
      <c r="B233" s="8" t="s">
        <v>618</v>
      </c>
      <c r="C233" s="8" t="s">
        <v>619</v>
      </c>
      <c r="D233" s="9">
        <f>'т.2000 выгрузка '!D210</f>
        <v>0</v>
      </c>
      <c r="E233" s="9">
        <f>'т.2000 выгрузка '!E210</f>
        <v>0</v>
      </c>
      <c r="F233" s="9">
        <f>'т.2000 выгрузка '!F210</f>
        <v>0</v>
      </c>
      <c r="G233" s="9">
        <f>'т.2000 выгрузка '!G210</f>
        <v>0</v>
      </c>
      <c r="H233" s="9">
        <f>'т.2000 выгрузка '!H210</f>
        <v>0</v>
      </c>
      <c r="I233" s="9">
        <f>'т.2000 выгрузка '!I210</f>
        <v>0</v>
      </c>
      <c r="J233" s="9">
        <f>'т.2000 выгрузка '!J210</f>
        <v>0</v>
      </c>
      <c r="K233" s="9">
        <f>'т.2000 выгрузка '!K210</f>
        <v>0</v>
      </c>
      <c r="L233" s="9">
        <f>'т.2000 выгрузка '!L210</f>
        <v>0</v>
      </c>
      <c r="M233" s="9">
        <f>'т.2000 выгрузка '!M210</f>
        <v>0</v>
      </c>
      <c r="N233" s="9">
        <f>'т.2000 выгрузка '!N210</f>
        <v>0</v>
      </c>
      <c r="O233" s="9">
        <f>'т.2000 выгрузка '!O210</f>
        <v>0</v>
      </c>
      <c r="P233" s="9">
        <f>'т.2000 выгрузка '!P210</f>
        <v>0</v>
      </c>
      <c r="Q233" s="9">
        <f>'т.2000 выгрузка '!Q210</f>
        <v>0</v>
      </c>
      <c r="R233" s="9">
        <f>'т.2000 выгрузка '!R210</f>
        <v>0</v>
      </c>
      <c r="S233" s="9">
        <f>'т.2000 выгрузка '!S210</f>
        <v>0</v>
      </c>
      <c r="T233" s="9">
        <f>'т.2000 выгрузка '!T210</f>
        <v>0</v>
      </c>
      <c r="U233" s="9">
        <f>'т.2000 выгрузка '!U210</f>
        <v>0</v>
      </c>
      <c r="V233" s="15">
        <f t="shared" si="109"/>
        <v>0</v>
      </c>
      <c r="W233" s="15">
        <f t="shared" si="109"/>
        <v>0</v>
      </c>
      <c r="X233" s="15">
        <f t="shared" si="109"/>
        <v>0</v>
      </c>
      <c r="Y233" s="15">
        <f t="shared" si="109"/>
        <v>0</v>
      </c>
      <c r="Z233" s="15">
        <f t="shared" si="109"/>
        <v>0</v>
      </c>
      <c r="AA233" s="15">
        <f t="shared" si="109"/>
        <v>0</v>
      </c>
      <c r="AB233" s="15">
        <f t="shared" si="109"/>
        <v>0</v>
      </c>
      <c r="AC233" s="15">
        <f t="shared" si="109"/>
        <v>0</v>
      </c>
      <c r="AD233" s="15">
        <f t="shared" si="94"/>
        <v>0</v>
      </c>
      <c r="AE233" s="6">
        <f t="shared" si="107"/>
        <v>0</v>
      </c>
      <c r="AF233" s="6">
        <f t="shared" si="107"/>
        <v>0</v>
      </c>
      <c r="AG233" s="99" t="str">
        <f t="shared" si="97"/>
        <v>0</v>
      </c>
      <c r="AH233" s="6">
        <f t="shared" si="101"/>
        <v>0</v>
      </c>
      <c r="AI233" s="6">
        <f t="shared" si="102"/>
        <v>0</v>
      </c>
      <c r="AJ233" s="6">
        <f t="shared" si="103"/>
        <v>0</v>
      </c>
      <c r="AK233" s="121" t="str">
        <f t="shared" si="98"/>
        <v>-</v>
      </c>
      <c r="AL233" s="121" t="str">
        <f t="shared" si="99"/>
        <v>-</v>
      </c>
      <c r="AM233" s="121" t="str">
        <f t="shared" si="100"/>
        <v>-</v>
      </c>
    </row>
    <row r="234" spans="1:39" ht="15">
      <c r="A234" s="8" t="s">
        <v>620</v>
      </c>
      <c r="B234" s="8" t="s">
        <v>621</v>
      </c>
      <c r="C234" s="8" t="s">
        <v>622</v>
      </c>
      <c r="D234" s="9">
        <f>'т.2000 выгрузка '!D211</f>
        <v>0</v>
      </c>
      <c r="E234" s="9">
        <f>'т.2000 выгрузка '!E211</f>
        <v>0</v>
      </c>
      <c r="F234" s="9">
        <f>'т.2000 выгрузка '!F211</f>
        <v>0</v>
      </c>
      <c r="G234" s="9">
        <f>'т.2000 выгрузка '!G211</f>
        <v>0</v>
      </c>
      <c r="H234" s="9">
        <f>'т.2000 выгрузка '!H211</f>
        <v>0</v>
      </c>
      <c r="I234" s="9">
        <f>'т.2000 выгрузка '!I211</f>
        <v>0</v>
      </c>
      <c r="J234" s="9">
        <f>'т.2000 выгрузка '!J211</f>
        <v>0</v>
      </c>
      <c r="K234" s="9">
        <f>'т.2000 выгрузка '!K211</f>
        <v>0</v>
      </c>
      <c r="L234" s="9">
        <f>'т.2000 выгрузка '!L211</f>
        <v>0</v>
      </c>
      <c r="M234" s="9">
        <f>'т.2000 выгрузка '!M211</f>
        <v>0</v>
      </c>
      <c r="N234" s="9">
        <f>'т.2000 выгрузка '!N211</f>
        <v>0</v>
      </c>
      <c r="O234" s="9">
        <f>'т.2000 выгрузка '!O211</f>
        <v>0</v>
      </c>
      <c r="P234" s="9">
        <f>'т.2000 выгрузка '!P211</f>
        <v>0</v>
      </c>
      <c r="Q234" s="9">
        <f>'т.2000 выгрузка '!Q211</f>
        <v>0</v>
      </c>
      <c r="R234" s="9">
        <f>'т.2000 выгрузка '!R211</f>
        <v>0</v>
      </c>
      <c r="S234" s="9">
        <f>'т.2000 выгрузка '!S211</f>
        <v>0</v>
      </c>
      <c r="T234" s="9">
        <f>'т.2000 выгрузка '!T211</f>
        <v>0</v>
      </c>
      <c r="U234" s="9">
        <f>'т.2000 выгрузка '!U211</f>
        <v>0</v>
      </c>
      <c r="V234" s="15">
        <f t="shared" si="109"/>
        <v>0</v>
      </c>
      <c r="W234" s="15">
        <f t="shared" si="109"/>
        <v>0</v>
      </c>
      <c r="X234" s="15">
        <f t="shared" si="109"/>
        <v>0</v>
      </c>
      <c r="Y234" s="15">
        <f t="shared" si="109"/>
        <v>0</v>
      </c>
      <c r="Z234" s="15">
        <f t="shared" si="109"/>
        <v>0</v>
      </c>
      <c r="AA234" s="15">
        <f t="shared" si="109"/>
        <v>0</v>
      </c>
      <c r="AB234" s="15">
        <f t="shared" si="109"/>
        <v>0</v>
      </c>
      <c r="AC234" s="15">
        <f t="shared" si="109"/>
        <v>0</v>
      </c>
      <c r="AD234" s="15">
        <f t="shared" si="94"/>
        <v>0</v>
      </c>
      <c r="AE234" s="6">
        <f t="shared" si="107"/>
        <v>0</v>
      </c>
      <c r="AF234" s="6">
        <f t="shared" si="107"/>
        <v>0</v>
      </c>
      <c r="AG234" s="99" t="str">
        <f t="shared" si="97"/>
        <v>0</v>
      </c>
      <c r="AH234" s="6">
        <f t="shared" si="101"/>
        <v>0</v>
      </c>
      <c r="AI234" s="6">
        <f t="shared" si="102"/>
        <v>0</v>
      </c>
      <c r="AJ234" s="6">
        <f t="shared" si="103"/>
        <v>0</v>
      </c>
      <c r="AK234" s="121" t="str">
        <f t="shared" si="98"/>
        <v>-</v>
      </c>
      <c r="AL234" s="121" t="str">
        <f t="shared" si="99"/>
        <v>-</v>
      </c>
      <c r="AM234" s="121" t="str">
        <f t="shared" si="100"/>
        <v>-</v>
      </c>
    </row>
    <row r="235" spans="1:39" ht="15">
      <c r="A235" s="8" t="s">
        <v>623</v>
      </c>
      <c r="B235" s="8" t="s">
        <v>624</v>
      </c>
      <c r="C235" s="8" t="s">
        <v>625</v>
      </c>
      <c r="D235" s="9">
        <f>'т.2000 выгрузка '!D212</f>
        <v>0</v>
      </c>
      <c r="E235" s="9">
        <f>'т.2000 выгрузка '!E212</f>
        <v>0</v>
      </c>
      <c r="F235" s="9">
        <f>'т.2000 выгрузка '!F212</f>
        <v>0</v>
      </c>
      <c r="G235" s="9">
        <f>'т.2000 выгрузка '!G212</f>
        <v>0</v>
      </c>
      <c r="H235" s="9">
        <f>'т.2000 выгрузка '!H212</f>
        <v>0</v>
      </c>
      <c r="I235" s="9">
        <f>'т.2000 выгрузка '!I212</f>
        <v>0</v>
      </c>
      <c r="J235" s="9">
        <f>'т.2000 выгрузка '!J212</f>
        <v>0</v>
      </c>
      <c r="K235" s="9">
        <f>'т.2000 выгрузка '!K212</f>
        <v>0</v>
      </c>
      <c r="L235" s="9">
        <f>'т.2000 выгрузка '!L212</f>
        <v>0</v>
      </c>
      <c r="M235" s="9">
        <f>'т.2000 выгрузка '!M212</f>
        <v>0</v>
      </c>
      <c r="N235" s="9">
        <f>'т.2000 выгрузка '!N212</f>
        <v>0</v>
      </c>
      <c r="O235" s="9">
        <f>'т.2000 выгрузка '!O212</f>
        <v>0</v>
      </c>
      <c r="P235" s="9">
        <f>'т.2000 выгрузка '!P212</f>
        <v>0</v>
      </c>
      <c r="Q235" s="9">
        <f>'т.2000 выгрузка '!Q212</f>
        <v>0</v>
      </c>
      <c r="R235" s="9">
        <f>'т.2000 выгрузка '!R212</f>
        <v>0</v>
      </c>
      <c r="S235" s="9">
        <f>'т.2000 выгрузка '!S212</f>
        <v>0</v>
      </c>
      <c r="T235" s="9">
        <f>'т.2000 выгрузка '!T212</f>
        <v>0</v>
      </c>
      <c r="U235" s="9">
        <f>'т.2000 выгрузка '!U212</f>
        <v>0</v>
      </c>
      <c r="V235" s="15">
        <f t="shared" si="109"/>
        <v>0</v>
      </c>
      <c r="W235" s="15">
        <f t="shared" si="109"/>
        <v>0</v>
      </c>
      <c r="X235" s="15">
        <f t="shared" si="109"/>
        <v>0</v>
      </c>
      <c r="Y235" s="15">
        <f t="shared" si="109"/>
        <v>0</v>
      </c>
      <c r="Z235" s="15">
        <f t="shared" si="109"/>
        <v>0</v>
      </c>
      <c r="AA235" s="15">
        <f t="shared" si="109"/>
        <v>0</v>
      </c>
      <c r="AB235" s="15">
        <f t="shared" si="109"/>
        <v>0</v>
      </c>
      <c r="AC235" s="15">
        <f t="shared" si="109"/>
        <v>0</v>
      </c>
      <c r="AD235" s="15">
        <f t="shared" si="94"/>
        <v>0</v>
      </c>
      <c r="AE235" s="6">
        <f t="shared" si="107"/>
        <v>0</v>
      </c>
      <c r="AF235" s="6">
        <f t="shared" si="107"/>
        <v>0</v>
      </c>
      <c r="AG235" s="99" t="str">
        <f t="shared" si="97"/>
        <v>0</v>
      </c>
      <c r="AH235" s="6">
        <f t="shared" si="101"/>
        <v>0</v>
      </c>
      <c r="AI235" s="6">
        <f t="shared" si="102"/>
        <v>0</v>
      </c>
      <c r="AJ235" s="6">
        <f t="shared" si="103"/>
        <v>0</v>
      </c>
      <c r="AK235" s="121" t="str">
        <f t="shared" si="98"/>
        <v>-</v>
      </c>
      <c r="AL235" s="121" t="str">
        <f t="shared" si="99"/>
        <v>-</v>
      </c>
      <c r="AM235" s="121" t="str">
        <f t="shared" si="100"/>
        <v>-</v>
      </c>
    </row>
    <row r="236" spans="1:39" ht="26.25">
      <c r="A236" s="8" t="s">
        <v>626</v>
      </c>
      <c r="B236" s="8" t="s">
        <v>627</v>
      </c>
      <c r="C236" s="8" t="s">
        <v>628</v>
      </c>
      <c r="D236" s="9">
        <f>'т.2000 выгрузка '!D213</f>
        <v>0</v>
      </c>
      <c r="E236" s="9">
        <f>'т.2000 выгрузка '!E213</f>
        <v>0</v>
      </c>
      <c r="F236" s="9">
        <f>'т.2000 выгрузка '!F213</f>
        <v>0</v>
      </c>
      <c r="G236" s="9">
        <f>'т.2000 выгрузка '!G213</f>
        <v>0</v>
      </c>
      <c r="H236" s="9">
        <f>'т.2000 выгрузка '!H213</f>
        <v>0</v>
      </c>
      <c r="I236" s="9">
        <f>'т.2000 выгрузка '!I213</f>
        <v>0</v>
      </c>
      <c r="J236" s="9">
        <f>'т.2000 выгрузка '!J213</f>
        <v>0</v>
      </c>
      <c r="K236" s="9">
        <f>'т.2000 выгрузка '!K213</f>
        <v>0</v>
      </c>
      <c r="L236" s="9">
        <f>'т.2000 выгрузка '!L213</f>
        <v>0</v>
      </c>
      <c r="M236" s="9">
        <f>'т.2000 выгрузка '!M213</f>
        <v>0</v>
      </c>
      <c r="N236" s="9">
        <f>'т.2000 выгрузка '!N213</f>
        <v>0</v>
      </c>
      <c r="O236" s="9">
        <f>'т.2000 выгрузка '!O213</f>
        <v>0</v>
      </c>
      <c r="P236" s="9">
        <f>'т.2000 выгрузка '!P213</f>
        <v>0</v>
      </c>
      <c r="Q236" s="9">
        <f>'т.2000 выгрузка '!Q213</f>
        <v>0</v>
      </c>
      <c r="R236" s="9">
        <f>'т.2000 выгрузка '!R213</f>
        <v>0</v>
      </c>
      <c r="S236" s="9">
        <f>'т.2000 выгрузка '!S213</f>
        <v>0</v>
      </c>
      <c r="T236" s="9">
        <f>'т.2000 выгрузка '!T213</f>
        <v>0</v>
      </c>
      <c r="U236" s="9">
        <f>'т.2000 выгрузка '!U213</f>
        <v>0</v>
      </c>
      <c r="V236" s="15">
        <f t="shared" si="109"/>
        <v>0</v>
      </c>
      <c r="W236" s="15">
        <f t="shared" si="109"/>
        <v>0</v>
      </c>
      <c r="X236" s="15">
        <f t="shared" si="109"/>
        <v>0</v>
      </c>
      <c r="Y236" s="15">
        <f t="shared" si="109"/>
        <v>0</v>
      </c>
      <c r="Z236" s="15">
        <f t="shared" si="109"/>
        <v>0</v>
      </c>
      <c r="AA236" s="15">
        <f t="shared" si="109"/>
        <v>0</v>
      </c>
      <c r="AB236" s="15">
        <f t="shared" si="109"/>
        <v>0</v>
      </c>
      <c r="AC236" s="15">
        <f t="shared" si="109"/>
        <v>0</v>
      </c>
      <c r="AD236" s="15">
        <f t="shared" si="94"/>
        <v>0</v>
      </c>
      <c r="AE236" s="6">
        <f t="shared" si="107"/>
        <v>0</v>
      </c>
      <c r="AF236" s="6">
        <f t="shared" si="107"/>
        <v>0</v>
      </c>
      <c r="AG236" s="99" t="str">
        <f t="shared" si="97"/>
        <v>0</v>
      </c>
      <c r="AH236" s="6">
        <f t="shared" si="101"/>
        <v>0</v>
      </c>
      <c r="AI236" s="6">
        <f t="shared" si="102"/>
        <v>0</v>
      </c>
      <c r="AJ236" s="6">
        <f t="shared" si="103"/>
        <v>0</v>
      </c>
      <c r="AK236" s="121" t="str">
        <f t="shared" si="98"/>
        <v>-</v>
      </c>
      <c r="AL236" s="121" t="str">
        <f t="shared" si="99"/>
        <v>-</v>
      </c>
      <c r="AM236" s="121" t="str">
        <f t="shared" si="100"/>
        <v>-</v>
      </c>
    </row>
    <row r="237" spans="1:39" ht="15">
      <c r="A237" s="8" t="s">
        <v>629</v>
      </c>
      <c r="B237" s="8" t="s">
        <v>630</v>
      </c>
      <c r="C237" s="8" t="s">
        <v>631</v>
      </c>
      <c r="D237" s="9">
        <f>'т.2000 выгрузка '!D214</f>
        <v>0</v>
      </c>
      <c r="E237" s="9">
        <f>'т.2000 выгрузка '!E214</f>
        <v>0</v>
      </c>
      <c r="F237" s="9">
        <f>'т.2000 выгрузка '!F214</f>
        <v>0</v>
      </c>
      <c r="G237" s="9">
        <f>'т.2000 выгрузка '!G214</f>
        <v>0</v>
      </c>
      <c r="H237" s="9">
        <f>'т.2000 выгрузка '!H214</f>
        <v>0</v>
      </c>
      <c r="I237" s="9">
        <f>'т.2000 выгрузка '!I214</f>
        <v>0</v>
      </c>
      <c r="J237" s="9">
        <f>'т.2000 выгрузка '!J214</f>
        <v>0</v>
      </c>
      <c r="K237" s="9">
        <f>'т.2000 выгрузка '!K214</f>
        <v>0</v>
      </c>
      <c r="L237" s="9">
        <f>'т.2000 выгрузка '!L214</f>
        <v>0</v>
      </c>
      <c r="M237" s="9">
        <f>'т.2000 выгрузка '!M214</f>
        <v>0</v>
      </c>
      <c r="N237" s="9">
        <f>'т.2000 выгрузка '!N214</f>
        <v>0</v>
      </c>
      <c r="O237" s="9">
        <f>'т.2000 выгрузка '!O214</f>
        <v>0</v>
      </c>
      <c r="P237" s="9">
        <f>'т.2000 выгрузка '!P214</f>
        <v>0</v>
      </c>
      <c r="Q237" s="9">
        <f>'т.2000 выгрузка '!Q214</f>
        <v>0</v>
      </c>
      <c r="R237" s="9">
        <f>'т.2000 выгрузка '!R214</f>
        <v>0</v>
      </c>
      <c r="S237" s="9">
        <f>'т.2000 выгрузка '!S214</f>
        <v>0</v>
      </c>
      <c r="T237" s="9">
        <f>'т.2000 выгрузка '!T214</f>
        <v>0</v>
      </c>
      <c r="U237" s="9">
        <f>'т.2000 выгрузка '!U214</f>
        <v>0</v>
      </c>
      <c r="V237" s="15">
        <f t="shared" si="109"/>
        <v>0</v>
      </c>
      <c r="W237" s="15">
        <f t="shared" si="109"/>
        <v>0</v>
      </c>
      <c r="X237" s="15">
        <f t="shared" si="109"/>
        <v>0</v>
      </c>
      <c r="Y237" s="15">
        <f t="shared" si="109"/>
        <v>0</v>
      </c>
      <c r="Z237" s="15">
        <f t="shared" si="109"/>
        <v>0</v>
      </c>
      <c r="AA237" s="15">
        <f t="shared" si="109"/>
        <v>0</v>
      </c>
      <c r="AB237" s="15">
        <f t="shared" si="109"/>
        <v>0</v>
      </c>
      <c r="AC237" s="15">
        <f t="shared" si="109"/>
        <v>0</v>
      </c>
      <c r="AD237" s="15">
        <f t="shared" si="94"/>
        <v>0</v>
      </c>
      <c r="AE237" s="6">
        <f t="shared" si="107"/>
        <v>0</v>
      </c>
      <c r="AF237" s="6">
        <f t="shared" si="107"/>
        <v>0</v>
      </c>
      <c r="AG237" s="99" t="str">
        <f t="shared" si="97"/>
        <v>0</v>
      </c>
      <c r="AH237" s="6">
        <f t="shared" si="101"/>
        <v>0</v>
      </c>
      <c r="AI237" s="6">
        <f t="shared" si="102"/>
        <v>0</v>
      </c>
      <c r="AJ237" s="6">
        <f t="shared" si="103"/>
        <v>0</v>
      </c>
      <c r="AK237" s="121" t="str">
        <f t="shared" si="98"/>
        <v>-</v>
      </c>
      <c r="AL237" s="121" t="str">
        <f t="shared" si="99"/>
        <v>-</v>
      </c>
      <c r="AM237" s="121" t="str">
        <f t="shared" si="100"/>
        <v>-</v>
      </c>
    </row>
    <row r="238" spans="1:39" ht="26.25">
      <c r="A238" s="8" t="s">
        <v>632</v>
      </c>
      <c r="B238" s="8" t="s">
        <v>633</v>
      </c>
      <c r="C238" s="8" t="s">
        <v>634</v>
      </c>
      <c r="D238" s="9">
        <f>'т.2000 выгрузка '!D215</f>
        <v>0</v>
      </c>
      <c r="E238" s="9">
        <f>'т.2000 выгрузка '!E215</f>
        <v>0</v>
      </c>
      <c r="F238" s="9">
        <f>'т.2000 выгрузка '!F215</f>
        <v>0</v>
      </c>
      <c r="G238" s="9">
        <f>'т.2000 выгрузка '!G215</f>
        <v>0</v>
      </c>
      <c r="H238" s="9">
        <f>'т.2000 выгрузка '!H215</f>
        <v>0</v>
      </c>
      <c r="I238" s="9">
        <f>'т.2000 выгрузка '!I215</f>
        <v>0</v>
      </c>
      <c r="J238" s="9">
        <f>'т.2000 выгрузка '!J215</f>
        <v>0</v>
      </c>
      <c r="K238" s="9">
        <f>'т.2000 выгрузка '!K215</f>
        <v>0</v>
      </c>
      <c r="L238" s="9">
        <f>'т.2000 выгрузка '!L215</f>
        <v>0</v>
      </c>
      <c r="M238" s="9">
        <f>'т.2000 выгрузка '!M215</f>
        <v>0</v>
      </c>
      <c r="N238" s="9">
        <f>'т.2000 выгрузка '!N215</f>
        <v>0</v>
      </c>
      <c r="O238" s="9">
        <f>'т.2000 выгрузка '!O215</f>
        <v>0</v>
      </c>
      <c r="P238" s="9">
        <f>'т.2000 выгрузка '!P215</f>
        <v>0</v>
      </c>
      <c r="Q238" s="9">
        <f>'т.2000 выгрузка '!Q215</f>
        <v>0</v>
      </c>
      <c r="R238" s="9">
        <f>'т.2000 выгрузка '!R215</f>
        <v>0</v>
      </c>
      <c r="S238" s="9">
        <f>'т.2000 выгрузка '!S215</f>
        <v>0</v>
      </c>
      <c r="T238" s="9">
        <f>'т.2000 выгрузка '!T215</f>
        <v>0</v>
      </c>
      <c r="U238" s="9">
        <f>'т.2000 выгрузка '!U215</f>
        <v>0</v>
      </c>
      <c r="V238" s="15">
        <f t="shared" si="109"/>
        <v>0</v>
      </c>
      <c r="W238" s="15">
        <f t="shared" si="109"/>
        <v>0</v>
      </c>
      <c r="X238" s="15">
        <f t="shared" si="109"/>
        <v>0</v>
      </c>
      <c r="Y238" s="15">
        <f t="shared" si="109"/>
        <v>0</v>
      </c>
      <c r="Z238" s="15">
        <f t="shared" si="109"/>
        <v>0</v>
      </c>
      <c r="AA238" s="15">
        <f t="shared" si="109"/>
        <v>0</v>
      </c>
      <c r="AB238" s="15">
        <f t="shared" si="109"/>
        <v>0</v>
      </c>
      <c r="AC238" s="15">
        <f t="shared" si="109"/>
        <v>0</v>
      </c>
      <c r="AD238" s="15">
        <f t="shared" si="94"/>
        <v>0</v>
      </c>
      <c r="AE238" s="6">
        <f t="shared" si="107"/>
        <v>0</v>
      </c>
      <c r="AF238" s="6">
        <f t="shared" si="107"/>
        <v>0</v>
      </c>
      <c r="AG238" s="99" t="str">
        <f t="shared" si="97"/>
        <v>0</v>
      </c>
      <c r="AH238" s="6">
        <f t="shared" si="101"/>
        <v>0</v>
      </c>
      <c r="AI238" s="6">
        <f t="shared" si="102"/>
        <v>0</v>
      </c>
      <c r="AJ238" s="6">
        <f t="shared" si="103"/>
        <v>0</v>
      </c>
      <c r="AK238" s="121" t="str">
        <f t="shared" si="98"/>
        <v>-</v>
      </c>
      <c r="AL238" s="121" t="str">
        <f t="shared" si="99"/>
        <v>-</v>
      </c>
      <c r="AM238" s="121" t="str">
        <f t="shared" si="100"/>
        <v>-</v>
      </c>
    </row>
    <row r="239" spans="1:39" ht="15">
      <c r="A239" s="8" t="s">
        <v>635</v>
      </c>
      <c r="B239" s="8" t="s">
        <v>636</v>
      </c>
      <c r="C239" s="8" t="s">
        <v>637</v>
      </c>
      <c r="D239" s="9">
        <f>'т.2000 выгрузка '!D216</f>
        <v>0</v>
      </c>
      <c r="E239" s="9">
        <f>'т.2000 выгрузка '!E216</f>
        <v>0</v>
      </c>
      <c r="F239" s="9">
        <f>'т.2000 выгрузка '!F216</f>
        <v>0</v>
      </c>
      <c r="G239" s="9">
        <f>'т.2000 выгрузка '!G216</f>
        <v>0</v>
      </c>
      <c r="H239" s="9">
        <f>'т.2000 выгрузка '!H216</f>
        <v>0</v>
      </c>
      <c r="I239" s="9">
        <f>'т.2000 выгрузка '!I216</f>
        <v>0</v>
      </c>
      <c r="J239" s="9">
        <f>'т.2000 выгрузка '!J216</f>
        <v>0</v>
      </c>
      <c r="K239" s="9">
        <f>'т.2000 выгрузка '!K216</f>
        <v>0</v>
      </c>
      <c r="L239" s="9">
        <f>'т.2000 выгрузка '!L216</f>
        <v>0</v>
      </c>
      <c r="M239" s="9">
        <f>'т.2000 выгрузка '!M216</f>
        <v>0</v>
      </c>
      <c r="N239" s="9">
        <f>'т.2000 выгрузка '!N216</f>
        <v>0</v>
      </c>
      <c r="O239" s="9">
        <f>'т.2000 выгрузка '!O216</f>
        <v>0</v>
      </c>
      <c r="P239" s="9">
        <f>'т.2000 выгрузка '!P216</f>
        <v>0</v>
      </c>
      <c r="Q239" s="9">
        <f>'т.2000 выгрузка '!Q216</f>
        <v>0</v>
      </c>
      <c r="R239" s="9">
        <f>'т.2000 выгрузка '!R216</f>
        <v>0</v>
      </c>
      <c r="S239" s="9">
        <f>'т.2000 выгрузка '!S216</f>
        <v>0</v>
      </c>
      <c r="T239" s="9">
        <f>'т.2000 выгрузка '!T216</f>
        <v>0</v>
      </c>
      <c r="U239" s="9">
        <f>'т.2000 выгрузка '!U216</f>
        <v>0</v>
      </c>
      <c r="V239" s="15">
        <f t="shared" si="109"/>
        <v>0</v>
      </c>
      <c r="W239" s="15">
        <f t="shared" si="109"/>
        <v>0</v>
      </c>
      <c r="X239" s="15">
        <f t="shared" si="109"/>
        <v>0</v>
      </c>
      <c r="Y239" s="15">
        <f t="shared" si="109"/>
        <v>0</v>
      </c>
      <c r="Z239" s="15">
        <f t="shared" si="109"/>
        <v>0</v>
      </c>
      <c r="AA239" s="15">
        <f t="shared" si="109"/>
        <v>0</v>
      </c>
      <c r="AB239" s="15">
        <f t="shared" si="109"/>
        <v>0</v>
      </c>
      <c r="AC239" s="15">
        <f t="shared" si="109"/>
        <v>0</v>
      </c>
      <c r="AD239" s="15">
        <f t="shared" si="94"/>
        <v>0</v>
      </c>
      <c r="AE239" s="6">
        <f t="shared" si="107"/>
        <v>0</v>
      </c>
      <c r="AF239" s="6">
        <f t="shared" si="107"/>
        <v>0</v>
      </c>
      <c r="AG239" s="99" t="str">
        <f t="shared" si="97"/>
        <v>0</v>
      </c>
      <c r="AH239" s="6">
        <f t="shared" si="101"/>
        <v>0</v>
      </c>
      <c r="AI239" s="6">
        <f t="shared" si="102"/>
        <v>0</v>
      </c>
      <c r="AJ239" s="6">
        <f t="shared" si="103"/>
        <v>0</v>
      </c>
      <c r="AK239" s="121" t="str">
        <f t="shared" si="98"/>
        <v>-</v>
      </c>
      <c r="AL239" s="121" t="str">
        <f t="shared" si="99"/>
        <v>-</v>
      </c>
      <c r="AM239" s="121" t="str">
        <f t="shared" si="100"/>
        <v>-</v>
      </c>
    </row>
    <row r="240" spans="1:39" ht="15">
      <c r="A240" s="8" t="s">
        <v>638</v>
      </c>
      <c r="B240" s="8" t="s">
        <v>639</v>
      </c>
      <c r="C240" s="8" t="s">
        <v>640</v>
      </c>
      <c r="D240" s="9">
        <f>'т.2000 выгрузка '!D217</f>
        <v>0</v>
      </c>
      <c r="E240" s="9">
        <f>'т.2000 выгрузка '!E217</f>
        <v>0</v>
      </c>
      <c r="F240" s="9">
        <f>'т.2000 выгрузка '!F217</f>
        <v>0</v>
      </c>
      <c r="G240" s="9">
        <f>'т.2000 выгрузка '!G217</f>
        <v>0</v>
      </c>
      <c r="H240" s="9">
        <f>'т.2000 выгрузка '!H217</f>
        <v>0</v>
      </c>
      <c r="I240" s="9">
        <f>'т.2000 выгрузка '!I217</f>
        <v>0</v>
      </c>
      <c r="J240" s="9">
        <f>'т.2000 выгрузка '!J217</f>
        <v>0</v>
      </c>
      <c r="K240" s="9">
        <f>'т.2000 выгрузка '!K217</f>
        <v>0</v>
      </c>
      <c r="L240" s="9">
        <f>'т.2000 выгрузка '!L217</f>
        <v>0</v>
      </c>
      <c r="M240" s="9">
        <f>'т.2000 выгрузка '!M217</f>
        <v>0</v>
      </c>
      <c r="N240" s="9">
        <f>'т.2000 выгрузка '!N217</f>
        <v>0</v>
      </c>
      <c r="O240" s="9">
        <f>'т.2000 выгрузка '!O217</f>
        <v>0</v>
      </c>
      <c r="P240" s="9">
        <f>'т.2000 выгрузка '!P217</f>
        <v>0</v>
      </c>
      <c r="Q240" s="9">
        <f>'т.2000 выгрузка '!Q217</f>
        <v>0</v>
      </c>
      <c r="R240" s="9">
        <f>'т.2000 выгрузка '!R217</f>
        <v>0</v>
      </c>
      <c r="S240" s="9">
        <f>'т.2000 выгрузка '!S217</f>
        <v>0</v>
      </c>
      <c r="T240" s="9">
        <f>'т.2000 выгрузка '!T217</f>
        <v>0</v>
      </c>
      <c r="U240" s="9">
        <f>'т.2000 выгрузка '!U217</f>
        <v>0</v>
      </c>
      <c r="V240" s="15">
        <f t="shared" si="109"/>
        <v>0</v>
      </c>
      <c r="W240" s="15">
        <f t="shared" si="109"/>
        <v>0</v>
      </c>
      <c r="X240" s="15">
        <f t="shared" si="109"/>
        <v>0</v>
      </c>
      <c r="Y240" s="15">
        <f t="shared" si="109"/>
        <v>0</v>
      </c>
      <c r="Z240" s="15">
        <f t="shared" si="109"/>
        <v>0</v>
      </c>
      <c r="AA240" s="15">
        <f t="shared" si="109"/>
        <v>0</v>
      </c>
      <c r="AB240" s="15">
        <f t="shared" si="109"/>
        <v>0</v>
      </c>
      <c r="AC240" s="15">
        <f t="shared" si="109"/>
        <v>0</v>
      </c>
      <c r="AD240" s="15">
        <f t="shared" si="94"/>
        <v>0</v>
      </c>
      <c r="AE240" s="6">
        <f t="shared" si="107"/>
        <v>0</v>
      </c>
      <c r="AF240" s="6">
        <f t="shared" si="107"/>
        <v>0</v>
      </c>
      <c r="AG240" s="99" t="str">
        <f t="shared" si="97"/>
        <v>0</v>
      </c>
      <c r="AH240" s="6">
        <f t="shared" si="101"/>
        <v>0</v>
      </c>
      <c r="AI240" s="6">
        <f t="shared" si="102"/>
        <v>0</v>
      </c>
      <c r="AJ240" s="6">
        <f t="shared" si="103"/>
        <v>0</v>
      </c>
      <c r="AK240" s="121" t="str">
        <f t="shared" si="98"/>
        <v>-</v>
      </c>
      <c r="AL240" s="121" t="str">
        <f t="shared" si="99"/>
        <v>-</v>
      </c>
      <c r="AM240" s="121" t="str">
        <f t="shared" si="100"/>
        <v>-</v>
      </c>
    </row>
    <row r="241" spans="1:39" ht="15">
      <c r="A241" s="16" t="s">
        <v>804</v>
      </c>
      <c r="B241" s="17"/>
      <c r="C241" s="17"/>
      <c r="D241" s="18">
        <f>D225-D226-D232-D234-D235-D237-D238-D239</f>
        <v>0</v>
      </c>
      <c r="E241" s="18">
        <f t="shared" ref="E241:U241" si="111">E225-E226-E232-E234-E235-E237-E238-E239</f>
        <v>0</v>
      </c>
      <c r="F241" s="18">
        <f t="shared" si="111"/>
        <v>0</v>
      </c>
      <c r="G241" s="18">
        <f t="shared" si="111"/>
        <v>0</v>
      </c>
      <c r="H241" s="18">
        <f t="shared" si="111"/>
        <v>0</v>
      </c>
      <c r="I241" s="18">
        <f t="shared" si="111"/>
        <v>0</v>
      </c>
      <c r="J241" s="18">
        <f t="shared" si="111"/>
        <v>0</v>
      </c>
      <c r="K241" s="18">
        <f t="shared" si="111"/>
        <v>0</v>
      </c>
      <c r="L241" s="18">
        <f t="shared" si="111"/>
        <v>0</v>
      </c>
      <c r="M241" s="18">
        <f t="shared" si="111"/>
        <v>0</v>
      </c>
      <c r="N241" s="18">
        <f t="shared" si="111"/>
        <v>0</v>
      </c>
      <c r="O241" s="18">
        <f t="shared" si="111"/>
        <v>0</v>
      </c>
      <c r="P241" s="18">
        <f t="shared" si="111"/>
        <v>0</v>
      </c>
      <c r="Q241" s="18">
        <f t="shared" si="111"/>
        <v>0</v>
      </c>
      <c r="R241" s="18">
        <f t="shared" si="111"/>
        <v>0</v>
      </c>
      <c r="S241" s="18">
        <f t="shared" si="111"/>
        <v>0</v>
      </c>
      <c r="T241" s="18">
        <f t="shared" si="111"/>
        <v>0</v>
      </c>
      <c r="U241" s="18">
        <f t="shared" si="111"/>
        <v>0</v>
      </c>
      <c r="V241" s="18">
        <f t="shared" si="109"/>
        <v>0</v>
      </c>
      <c r="W241" s="18">
        <f t="shared" si="109"/>
        <v>0</v>
      </c>
      <c r="X241" s="18">
        <f t="shared" si="109"/>
        <v>0</v>
      </c>
      <c r="Y241" s="18">
        <f t="shared" si="109"/>
        <v>0</v>
      </c>
      <c r="Z241" s="18">
        <f t="shared" si="109"/>
        <v>0</v>
      </c>
      <c r="AA241" s="18">
        <f t="shared" si="109"/>
        <v>0</v>
      </c>
      <c r="AB241" s="18">
        <f t="shared" si="109"/>
        <v>0</v>
      </c>
      <c r="AC241" s="18">
        <f t="shared" si="109"/>
        <v>0</v>
      </c>
      <c r="AD241" s="18">
        <f t="shared" si="94"/>
        <v>0</v>
      </c>
      <c r="AE241" s="29">
        <f t="shared" si="107"/>
        <v>0</v>
      </c>
      <c r="AF241" s="29">
        <f t="shared" si="107"/>
        <v>0</v>
      </c>
      <c r="AG241" s="99" t="str">
        <f t="shared" si="97"/>
        <v>0</v>
      </c>
      <c r="AH241" s="29">
        <f t="shared" si="101"/>
        <v>0</v>
      </c>
      <c r="AI241" s="29">
        <f t="shared" si="102"/>
        <v>0</v>
      </c>
      <c r="AJ241" s="29">
        <f t="shared" si="103"/>
        <v>0</v>
      </c>
      <c r="AK241" s="121" t="str">
        <f t="shared" si="98"/>
        <v>-</v>
      </c>
      <c r="AL241" s="121" t="str">
        <f t="shared" si="99"/>
        <v>-</v>
      </c>
      <c r="AM241" s="121" t="str">
        <f t="shared" si="100"/>
        <v>-</v>
      </c>
    </row>
    <row r="242" spans="1:39" ht="15">
      <c r="A242" s="8" t="s">
        <v>641</v>
      </c>
      <c r="B242" s="8" t="s">
        <v>642</v>
      </c>
      <c r="C242" s="8" t="s">
        <v>643</v>
      </c>
      <c r="D242" s="9">
        <f>'т.2000 выгрузка '!D218</f>
        <v>0</v>
      </c>
      <c r="E242" s="9">
        <f>'т.2000 выгрузка '!E218</f>
        <v>0</v>
      </c>
      <c r="F242" s="9">
        <f>'т.2000 выгрузка '!F218</f>
        <v>0</v>
      </c>
      <c r="G242" s="9">
        <f>'т.2000 выгрузка '!G218</f>
        <v>0</v>
      </c>
      <c r="H242" s="9">
        <f>'т.2000 выгрузка '!H218</f>
        <v>0</v>
      </c>
      <c r="I242" s="9">
        <f>'т.2000 выгрузка '!I218</f>
        <v>0</v>
      </c>
      <c r="J242" s="9">
        <f>'т.2000 выгрузка '!J218</f>
        <v>0</v>
      </c>
      <c r="K242" s="9">
        <f>'т.2000 выгрузка '!K218</f>
        <v>0</v>
      </c>
      <c r="L242" s="9">
        <f>'т.2000 выгрузка '!L218</f>
        <v>0</v>
      </c>
      <c r="M242" s="9">
        <f>'т.2000 выгрузка '!M218</f>
        <v>0</v>
      </c>
      <c r="N242" s="9">
        <f>'т.2000 выгрузка '!N218</f>
        <v>0</v>
      </c>
      <c r="O242" s="9">
        <f>'т.2000 выгрузка '!O218</f>
        <v>0</v>
      </c>
      <c r="P242" s="9">
        <f>'т.2000 выгрузка '!P218</f>
        <v>0</v>
      </c>
      <c r="Q242" s="9">
        <f>'т.2000 выгрузка '!Q218</f>
        <v>0</v>
      </c>
      <c r="R242" s="9">
        <f>'т.2000 выгрузка '!R218</f>
        <v>0</v>
      </c>
      <c r="S242" s="9">
        <f>'т.2000 выгрузка '!S218</f>
        <v>0</v>
      </c>
      <c r="T242" s="9">
        <f>'т.2000 выгрузка '!T218</f>
        <v>0</v>
      </c>
      <c r="U242" s="9">
        <f>'т.2000 выгрузка '!U218</f>
        <v>0</v>
      </c>
      <c r="V242" s="15">
        <f t="shared" si="109"/>
        <v>0</v>
      </c>
      <c r="W242" s="15">
        <f t="shared" si="109"/>
        <v>0</v>
      </c>
      <c r="X242" s="15">
        <f t="shared" si="109"/>
        <v>0</v>
      </c>
      <c r="Y242" s="15">
        <f t="shared" si="109"/>
        <v>0</v>
      </c>
      <c r="Z242" s="15">
        <f t="shared" si="109"/>
        <v>0</v>
      </c>
      <c r="AA242" s="15">
        <f t="shared" si="109"/>
        <v>0</v>
      </c>
      <c r="AB242" s="15">
        <f t="shared" si="109"/>
        <v>0</v>
      </c>
      <c r="AC242" s="15">
        <f t="shared" si="109"/>
        <v>0</v>
      </c>
      <c r="AD242" s="15">
        <f t="shared" si="94"/>
        <v>0</v>
      </c>
      <c r="AE242" s="6">
        <f t="shared" si="107"/>
        <v>0</v>
      </c>
      <c r="AF242" s="6">
        <f t="shared" si="107"/>
        <v>0</v>
      </c>
      <c r="AG242" s="99" t="str">
        <f t="shared" si="97"/>
        <v>0</v>
      </c>
      <c r="AH242" s="6">
        <f t="shared" si="101"/>
        <v>0</v>
      </c>
      <c r="AI242" s="6">
        <f t="shared" si="102"/>
        <v>0</v>
      </c>
      <c r="AJ242" s="6">
        <f t="shared" si="103"/>
        <v>0</v>
      </c>
      <c r="AK242" s="121" t="str">
        <f t="shared" si="98"/>
        <v>-</v>
      </c>
      <c r="AL242" s="121" t="str">
        <f t="shared" si="99"/>
        <v>-</v>
      </c>
      <c r="AM242" s="121" t="str">
        <f t="shared" si="100"/>
        <v>-</v>
      </c>
    </row>
    <row r="243" spans="1:39" ht="51.75">
      <c r="A243" s="8" t="s">
        <v>644</v>
      </c>
      <c r="B243" s="8" t="s">
        <v>645</v>
      </c>
      <c r="C243" s="8" t="s">
        <v>646</v>
      </c>
      <c r="D243" s="9">
        <f>'т.2000 выгрузка '!D219</f>
        <v>0</v>
      </c>
      <c r="E243" s="9">
        <f>'т.2000 выгрузка '!E219</f>
        <v>0</v>
      </c>
      <c r="F243" s="9">
        <f>'т.2000 выгрузка '!F219</f>
        <v>0</v>
      </c>
      <c r="G243" s="9">
        <f>'т.2000 выгрузка '!G219</f>
        <v>0</v>
      </c>
      <c r="H243" s="9">
        <f>'т.2000 выгрузка '!H219</f>
        <v>0</v>
      </c>
      <c r="I243" s="9">
        <f>'т.2000 выгрузка '!I219</f>
        <v>0</v>
      </c>
      <c r="J243" s="9">
        <f>'т.2000 выгрузка '!J219</f>
        <v>0</v>
      </c>
      <c r="K243" s="9">
        <f>'т.2000 выгрузка '!K219</f>
        <v>0</v>
      </c>
      <c r="L243" s="9">
        <f>'т.2000 выгрузка '!L219</f>
        <v>0</v>
      </c>
      <c r="M243" s="9">
        <f>'т.2000 выгрузка '!M219</f>
        <v>0</v>
      </c>
      <c r="N243" s="9">
        <f>'т.2000 выгрузка '!N219</f>
        <v>0</v>
      </c>
      <c r="O243" s="9">
        <f>'т.2000 выгрузка '!O219</f>
        <v>0</v>
      </c>
      <c r="P243" s="9">
        <f>'т.2000 выгрузка '!P219</f>
        <v>0</v>
      </c>
      <c r="Q243" s="9">
        <f>'т.2000 выгрузка '!Q219</f>
        <v>0</v>
      </c>
      <c r="R243" s="9">
        <f>'т.2000 выгрузка '!R219</f>
        <v>0</v>
      </c>
      <c r="S243" s="9">
        <f>'т.2000 выгрузка '!S219</f>
        <v>0</v>
      </c>
      <c r="T243" s="9">
        <f>'т.2000 выгрузка '!T219</f>
        <v>0</v>
      </c>
      <c r="U243" s="9">
        <f>'т.2000 выгрузка '!U219</f>
        <v>0</v>
      </c>
      <c r="V243" s="15">
        <f>D243-M243</f>
        <v>0</v>
      </c>
      <c r="W243" s="15">
        <f t="shared" si="109"/>
        <v>0</v>
      </c>
      <c r="X243" s="15">
        <f t="shared" si="109"/>
        <v>0</v>
      </c>
      <c r="Y243" s="15">
        <f t="shared" si="109"/>
        <v>0</v>
      </c>
      <c r="Z243" s="15">
        <f t="shared" si="109"/>
        <v>0</v>
      </c>
      <c r="AA243" s="15">
        <f t="shared" si="109"/>
        <v>0</v>
      </c>
      <c r="AB243" s="15">
        <f t="shared" si="109"/>
        <v>0</v>
      </c>
      <c r="AC243" s="15">
        <f t="shared" si="109"/>
        <v>0</v>
      </c>
      <c r="AD243" s="15">
        <f t="shared" si="94"/>
        <v>0</v>
      </c>
      <c r="AE243" s="6">
        <f t="shared" si="107"/>
        <v>0</v>
      </c>
      <c r="AF243" s="6">
        <f t="shared" si="107"/>
        <v>0</v>
      </c>
      <c r="AG243" s="99" t="str">
        <f t="shared" si="97"/>
        <v>0</v>
      </c>
      <c r="AH243" s="6">
        <f t="shared" si="101"/>
        <v>0</v>
      </c>
      <c r="AI243" s="6">
        <f t="shared" si="102"/>
        <v>0</v>
      </c>
      <c r="AJ243" s="6">
        <f t="shared" si="103"/>
        <v>0</v>
      </c>
      <c r="AK243" s="121" t="str">
        <f t="shared" si="98"/>
        <v>-</v>
      </c>
      <c r="AL243" s="121" t="str">
        <f t="shared" si="99"/>
        <v>-</v>
      </c>
      <c r="AM243" s="121" t="str">
        <f t="shared" si="100"/>
        <v>-</v>
      </c>
    </row>
    <row r="244" spans="1:39" ht="15">
      <c r="A244" s="8" t="s">
        <v>647</v>
      </c>
      <c r="B244" s="8" t="s">
        <v>648</v>
      </c>
      <c r="C244" s="8" t="s">
        <v>649</v>
      </c>
      <c r="D244" s="9">
        <f>'т.2000 выгрузка '!D220</f>
        <v>0</v>
      </c>
      <c r="E244" s="9">
        <f>'т.2000 выгрузка '!E220</f>
        <v>0</v>
      </c>
      <c r="F244" s="9">
        <f>'т.2000 выгрузка '!F220</f>
        <v>0</v>
      </c>
      <c r="G244" s="9">
        <f>'т.2000 выгрузка '!G220</f>
        <v>0</v>
      </c>
      <c r="H244" s="9">
        <f>'т.2000 выгрузка '!H220</f>
        <v>0</v>
      </c>
      <c r="I244" s="9">
        <f>'т.2000 выгрузка '!I220</f>
        <v>0</v>
      </c>
      <c r="J244" s="9">
        <f>'т.2000 выгрузка '!J220</f>
        <v>0</v>
      </c>
      <c r="K244" s="9">
        <f>'т.2000 выгрузка '!K220</f>
        <v>0</v>
      </c>
      <c r="L244" s="9">
        <f>'т.2000 выгрузка '!L220</f>
        <v>0</v>
      </c>
      <c r="M244" s="9">
        <f>'т.2000 выгрузка '!M220</f>
        <v>0</v>
      </c>
      <c r="N244" s="9">
        <f>'т.2000 выгрузка '!N220</f>
        <v>0</v>
      </c>
      <c r="O244" s="9">
        <f>'т.2000 выгрузка '!O220</f>
        <v>0</v>
      </c>
      <c r="P244" s="9">
        <f>'т.2000 выгрузка '!P220</f>
        <v>0</v>
      </c>
      <c r="Q244" s="9">
        <f>'т.2000 выгрузка '!Q220</f>
        <v>0</v>
      </c>
      <c r="R244" s="9">
        <f>'т.2000 выгрузка '!R220</f>
        <v>0</v>
      </c>
      <c r="S244" s="9">
        <f>'т.2000 выгрузка '!S220</f>
        <v>0</v>
      </c>
      <c r="T244" s="9">
        <f>'т.2000 выгрузка '!T220</f>
        <v>0</v>
      </c>
      <c r="U244" s="9">
        <f>'т.2000 выгрузка '!U220</f>
        <v>0</v>
      </c>
      <c r="V244" s="15">
        <f>D244-M244</f>
        <v>0</v>
      </c>
      <c r="W244" s="15">
        <f t="shared" si="109"/>
        <v>0</v>
      </c>
      <c r="X244" s="15">
        <f t="shared" si="109"/>
        <v>0</v>
      </c>
      <c r="Y244" s="15">
        <f t="shared" si="109"/>
        <v>0</v>
      </c>
      <c r="Z244" s="15">
        <f t="shared" si="109"/>
        <v>0</v>
      </c>
      <c r="AA244" s="15">
        <f t="shared" si="109"/>
        <v>0</v>
      </c>
      <c r="AB244" s="15">
        <f t="shared" si="109"/>
        <v>0</v>
      </c>
      <c r="AC244" s="15">
        <f t="shared" si="109"/>
        <v>0</v>
      </c>
      <c r="AD244" s="15">
        <f t="shared" si="94"/>
        <v>0</v>
      </c>
      <c r="AE244" s="6">
        <f t="shared" si="107"/>
        <v>0</v>
      </c>
      <c r="AF244" s="6">
        <f t="shared" si="107"/>
        <v>0</v>
      </c>
      <c r="AG244" s="99" t="str">
        <f t="shared" si="97"/>
        <v>0</v>
      </c>
      <c r="AH244" s="6">
        <f t="shared" si="101"/>
        <v>0</v>
      </c>
      <c r="AI244" s="6">
        <f t="shared" si="102"/>
        <v>0</v>
      </c>
      <c r="AJ244" s="6">
        <f t="shared" si="103"/>
        <v>0</v>
      </c>
      <c r="AK244" s="121" t="str">
        <f t="shared" si="98"/>
        <v>-</v>
      </c>
      <c r="AL244" s="121" t="str">
        <f t="shared" si="99"/>
        <v>-</v>
      </c>
      <c r="AM244" s="121" t="str">
        <f t="shared" si="100"/>
        <v>-</v>
      </c>
    </row>
    <row r="245" spans="1:39" ht="15">
      <c r="A245" s="8" t="s">
        <v>650</v>
      </c>
      <c r="B245" s="8" t="s">
        <v>651</v>
      </c>
      <c r="C245" s="8" t="s">
        <v>652</v>
      </c>
      <c r="D245" s="9">
        <f>'т.2000 выгрузка '!D221</f>
        <v>0</v>
      </c>
      <c r="E245" s="9">
        <f>'т.2000 выгрузка '!E221</f>
        <v>0</v>
      </c>
      <c r="F245" s="9">
        <f>'т.2000 выгрузка '!F221</f>
        <v>0</v>
      </c>
      <c r="G245" s="9">
        <f>'т.2000 выгрузка '!G221</f>
        <v>0</v>
      </c>
      <c r="H245" s="9">
        <f>'т.2000 выгрузка '!H221</f>
        <v>0</v>
      </c>
      <c r="I245" s="9">
        <f>'т.2000 выгрузка '!I221</f>
        <v>0</v>
      </c>
      <c r="J245" s="9">
        <f>'т.2000 выгрузка '!J221</f>
        <v>0</v>
      </c>
      <c r="K245" s="9">
        <f>'т.2000 выгрузка '!K221</f>
        <v>0</v>
      </c>
      <c r="L245" s="9">
        <f>'т.2000 выгрузка '!L221</f>
        <v>0</v>
      </c>
      <c r="M245" s="9">
        <f>'т.2000 выгрузка '!M221</f>
        <v>0</v>
      </c>
      <c r="N245" s="9">
        <f>'т.2000 выгрузка '!N221</f>
        <v>0</v>
      </c>
      <c r="O245" s="9">
        <f>'т.2000 выгрузка '!O221</f>
        <v>0</v>
      </c>
      <c r="P245" s="9">
        <f>'т.2000 выгрузка '!P221</f>
        <v>0</v>
      </c>
      <c r="Q245" s="9">
        <f>'т.2000 выгрузка '!Q221</f>
        <v>0</v>
      </c>
      <c r="R245" s="9">
        <f>'т.2000 выгрузка '!R221</f>
        <v>0</v>
      </c>
      <c r="S245" s="9">
        <f>'т.2000 выгрузка '!S221</f>
        <v>0</v>
      </c>
      <c r="T245" s="9">
        <f>'т.2000 выгрузка '!T221</f>
        <v>0</v>
      </c>
      <c r="U245" s="9">
        <f>'т.2000 выгрузка '!U221</f>
        <v>0</v>
      </c>
      <c r="V245" s="15">
        <f t="shared" ref="V245:AD260" si="112">D245-M245</f>
        <v>0</v>
      </c>
      <c r="W245" s="15">
        <f t="shared" si="112"/>
        <v>0</v>
      </c>
      <c r="X245" s="15">
        <f t="shared" si="112"/>
        <v>0</v>
      </c>
      <c r="Y245" s="15">
        <f t="shared" si="112"/>
        <v>0</v>
      </c>
      <c r="Z245" s="15">
        <f t="shared" si="112"/>
        <v>0</v>
      </c>
      <c r="AA245" s="15">
        <f t="shared" si="112"/>
        <v>0</v>
      </c>
      <c r="AB245" s="15">
        <f t="shared" si="112"/>
        <v>0</v>
      </c>
      <c r="AC245" s="15">
        <f t="shared" si="112"/>
        <v>0</v>
      </c>
      <c r="AD245" s="15">
        <f t="shared" si="94"/>
        <v>0</v>
      </c>
      <c r="AE245" s="6">
        <f t="shared" si="107"/>
        <v>0</v>
      </c>
      <c r="AF245" s="6">
        <f t="shared" si="107"/>
        <v>0</v>
      </c>
      <c r="AG245" s="99" t="str">
        <f t="shared" si="97"/>
        <v>0</v>
      </c>
      <c r="AH245" s="6">
        <f t="shared" si="101"/>
        <v>0</v>
      </c>
      <c r="AI245" s="6">
        <f t="shared" si="102"/>
        <v>0</v>
      </c>
      <c r="AJ245" s="6">
        <f t="shared" si="103"/>
        <v>0</v>
      </c>
      <c r="AK245" s="121" t="str">
        <f t="shared" si="98"/>
        <v>-</v>
      </c>
      <c r="AL245" s="121" t="str">
        <f t="shared" si="99"/>
        <v>-</v>
      </c>
      <c r="AM245" s="121" t="str">
        <f t="shared" si="100"/>
        <v>-</v>
      </c>
    </row>
    <row r="246" spans="1:39" ht="26.25">
      <c r="A246" s="8" t="s">
        <v>653</v>
      </c>
      <c r="B246" s="8" t="s">
        <v>654</v>
      </c>
      <c r="C246" s="8" t="s">
        <v>655</v>
      </c>
      <c r="D246" s="9">
        <f>'т.2000 выгрузка '!D222</f>
        <v>0</v>
      </c>
      <c r="E246" s="9">
        <f>'т.2000 выгрузка '!E222</f>
        <v>0</v>
      </c>
      <c r="F246" s="9">
        <f>'т.2000 выгрузка '!F222</f>
        <v>0</v>
      </c>
      <c r="G246" s="9">
        <f>'т.2000 выгрузка '!G222</f>
        <v>0</v>
      </c>
      <c r="H246" s="9">
        <f>'т.2000 выгрузка '!H222</f>
        <v>0</v>
      </c>
      <c r="I246" s="9">
        <f>'т.2000 выгрузка '!I222</f>
        <v>0</v>
      </c>
      <c r="J246" s="9">
        <f>'т.2000 выгрузка '!J222</f>
        <v>0</v>
      </c>
      <c r="K246" s="9">
        <f>'т.2000 выгрузка '!K222</f>
        <v>0</v>
      </c>
      <c r="L246" s="9">
        <f>'т.2000 выгрузка '!L222</f>
        <v>0</v>
      </c>
      <c r="M246" s="9">
        <f>'т.2000 выгрузка '!M222</f>
        <v>0</v>
      </c>
      <c r="N246" s="9">
        <f>'т.2000 выгрузка '!N222</f>
        <v>0</v>
      </c>
      <c r="O246" s="9">
        <f>'т.2000 выгрузка '!O222</f>
        <v>0</v>
      </c>
      <c r="P246" s="9">
        <f>'т.2000 выгрузка '!P222</f>
        <v>0</v>
      </c>
      <c r="Q246" s="9">
        <f>'т.2000 выгрузка '!Q222</f>
        <v>0</v>
      </c>
      <c r="R246" s="9">
        <f>'т.2000 выгрузка '!R222</f>
        <v>0</v>
      </c>
      <c r="S246" s="9">
        <f>'т.2000 выгрузка '!S222</f>
        <v>0</v>
      </c>
      <c r="T246" s="9">
        <f>'т.2000 выгрузка '!T222</f>
        <v>0</v>
      </c>
      <c r="U246" s="9">
        <f>'т.2000 выгрузка '!U222</f>
        <v>0</v>
      </c>
      <c r="V246" s="15">
        <f t="shared" si="112"/>
        <v>0</v>
      </c>
      <c r="W246" s="15">
        <f t="shared" si="112"/>
        <v>0</v>
      </c>
      <c r="X246" s="15">
        <f t="shared" si="112"/>
        <v>0</v>
      </c>
      <c r="Y246" s="15">
        <f t="shared" si="112"/>
        <v>0</v>
      </c>
      <c r="Z246" s="15">
        <f t="shared" si="112"/>
        <v>0</v>
      </c>
      <c r="AA246" s="15">
        <f t="shared" si="112"/>
        <v>0</v>
      </c>
      <c r="AB246" s="15">
        <f t="shared" si="112"/>
        <v>0</v>
      </c>
      <c r="AC246" s="15">
        <f t="shared" si="112"/>
        <v>0</v>
      </c>
      <c r="AD246" s="15">
        <f t="shared" si="94"/>
        <v>0</v>
      </c>
      <c r="AE246" s="6">
        <f t="shared" si="107"/>
        <v>0</v>
      </c>
      <c r="AF246" s="6">
        <f t="shared" si="107"/>
        <v>0</v>
      </c>
      <c r="AG246" s="99" t="str">
        <f t="shared" si="97"/>
        <v>0</v>
      </c>
      <c r="AH246" s="6">
        <f t="shared" si="101"/>
        <v>0</v>
      </c>
      <c r="AI246" s="6">
        <f t="shared" si="102"/>
        <v>0</v>
      </c>
      <c r="AJ246" s="6">
        <f t="shared" si="103"/>
        <v>0</v>
      </c>
      <c r="AK246" s="121" t="str">
        <f t="shared" si="98"/>
        <v>-</v>
      </c>
      <c r="AL246" s="121" t="str">
        <f t="shared" si="99"/>
        <v>-</v>
      </c>
      <c r="AM246" s="121" t="str">
        <f t="shared" si="100"/>
        <v>-</v>
      </c>
    </row>
    <row r="247" spans="1:39" ht="15">
      <c r="A247" s="8" t="s">
        <v>656</v>
      </c>
      <c r="B247" s="8" t="s">
        <v>657</v>
      </c>
      <c r="C247" s="8" t="s">
        <v>658</v>
      </c>
      <c r="D247" s="9">
        <f>'т.2000 выгрузка '!D223</f>
        <v>0</v>
      </c>
      <c r="E247" s="9">
        <f>'т.2000 выгрузка '!E223</f>
        <v>0</v>
      </c>
      <c r="F247" s="9">
        <f>'т.2000 выгрузка '!F223</f>
        <v>0</v>
      </c>
      <c r="G247" s="9">
        <f>'т.2000 выгрузка '!G223</f>
        <v>0</v>
      </c>
      <c r="H247" s="9">
        <f>'т.2000 выгрузка '!H223</f>
        <v>0</v>
      </c>
      <c r="I247" s="9">
        <f>'т.2000 выгрузка '!I223</f>
        <v>0</v>
      </c>
      <c r="J247" s="9">
        <f>'т.2000 выгрузка '!J223</f>
        <v>0</v>
      </c>
      <c r="K247" s="9">
        <f>'т.2000 выгрузка '!K223</f>
        <v>0</v>
      </c>
      <c r="L247" s="9">
        <f>'т.2000 выгрузка '!L223</f>
        <v>0</v>
      </c>
      <c r="M247" s="9">
        <f>'т.2000 выгрузка '!M223</f>
        <v>0</v>
      </c>
      <c r="N247" s="9">
        <f>'т.2000 выгрузка '!N223</f>
        <v>0</v>
      </c>
      <c r="O247" s="9">
        <f>'т.2000 выгрузка '!O223</f>
        <v>0</v>
      </c>
      <c r="P247" s="9">
        <f>'т.2000 выгрузка '!P223</f>
        <v>0</v>
      </c>
      <c r="Q247" s="9">
        <f>'т.2000 выгрузка '!Q223</f>
        <v>0</v>
      </c>
      <c r="R247" s="9">
        <f>'т.2000 выгрузка '!R223</f>
        <v>0</v>
      </c>
      <c r="S247" s="9">
        <f>'т.2000 выгрузка '!S223</f>
        <v>0</v>
      </c>
      <c r="T247" s="9">
        <f>'т.2000 выгрузка '!T223</f>
        <v>0</v>
      </c>
      <c r="U247" s="9">
        <f>'т.2000 выгрузка '!U223</f>
        <v>0</v>
      </c>
      <c r="V247" s="15">
        <f t="shared" si="112"/>
        <v>0</v>
      </c>
      <c r="W247" s="15">
        <f t="shared" si="112"/>
        <v>0</v>
      </c>
      <c r="X247" s="15">
        <f t="shared" si="112"/>
        <v>0</v>
      </c>
      <c r="Y247" s="15">
        <f t="shared" si="112"/>
        <v>0</v>
      </c>
      <c r="Z247" s="15">
        <f t="shared" si="112"/>
        <v>0</v>
      </c>
      <c r="AA247" s="15">
        <f t="shared" si="112"/>
        <v>0</v>
      </c>
      <c r="AB247" s="15">
        <f t="shared" si="112"/>
        <v>0</v>
      </c>
      <c r="AC247" s="15">
        <f t="shared" si="112"/>
        <v>0</v>
      </c>
      <c r="AD247" s="15">
        <f t="shared" si="94"/>
        <v>0</v>
      </c>
      <c r="AE247" s="6">
        <f t="shared" si="107"/>
        <v>0</v>
      </c>
      <c r="AF247" s="6">
        <f t="shared" si="107"/>
        <v>0</v>
      </c>
      <c r="AG247" s="99" t="str">
        <f t="shared" si="97"/>
        <v>0</v>
      </c>
      <c r="AH247" s="6">
        <f t="shared" si="101"/>
        <v>0</v>
      </c>
      <c r="AI247" s="6">
        <f t="shared" si="102"/>
        <v>0</v>
      </c>
      <c r="AJ247" s="6">
        <f t="shared" si="103"/>
        <v>0</v>
      </c>
      <c r="AK247" s="121" t="str">
        <f t="shared" si="98"/>
        <v>-</v>
      </c>
      <c r="AL247" s="121" t="str">
        <f t="shared" si="99"/>
        <v>-</v>
      </c>
      <c r="AM247" s="121" t="str">
        <f t="shared" si="100"/>
        <v>-</v>
      </c>
    </row>
    <row r="248" spans="1:39" ht="26.25">
      <c r="A248" s="8" t="s">
        <v>659</v>
      </c>
      <c r="B248" s="8" t="s">
        <v>660</v>
      </c>
      <c r="C248" s="8" t="s">
        <v>661</v>
      </c>
      <c r="D248" s="9">
        <f>'т.2000 выгрузка '!D224</f>
        <v>0</v>
      </c>
      <c r="E248" s="9">
        <f>'т.2000 выгрузка '!E224</f>
        <v>0</v>
      </c>
      <c r="F248" s="9">
        <f>'т.2000 выгрузка '!F224</f>
        <v>0</v>
      </c>
      <c r="G248" s="9">
        <f>'т.2000 выгрузка '!G224</f>
        <v>0</v>
      </c>
      <c r="H248" s="9">
        <f>'т.2000 выгрузка '!H224</f>
        <v>0</v>
      </c>
      <c r="I248" s="9">
        <f>'т.2000 выгрузка '!I224</f>
        <v>0</v>
      </c>
      <c r="J248" s="9">
        <f>'т.2000 выгрузка '!J224</f>
        <v>0</v>
      </c>
      <c r="K248" s="9">
        <f>'т.2000 выгрузка '!K224</f>
        <v>0</v>
      </c>
      <c r="L248" s="9">
        <f>'т.2000 выгрузка '!L224</f>
        <v>0</v>
      </c>
      <c r="M248" s="9">
        <f>'т.2000 выгрузка '!M224</f>
        <v>0</v>
      </c>
      <c r="N248" s="9">
        <f>'т.2000 выгрузка '!N224</f>
        <v>0</v>
      </c>
      <c r="O248" s="9">
        <f>'т.2000 выгрузка '!O224</f>
        <v>0</v>
      </c>
      <c r="P248" s="9">
        <f>'т.2000 выгрузка '!P224</f>
        <v>0</v>
      </c>
      <c r="Q248" s="9">
        <f>'т.2000 выгрузка '!Q224</f>
        <v>0</v>
      </c>
      <c r="R248" s="9">
        <f>'т.2000 выгрузка '!R224</f>
        <v>0</v>
      </c>
      <c r="S248" s="9">
        <f>'т.2000 выгрузка '!S224</f>
        <v>0</v>
      </c>
      <c r="T248" s="9">
        <f>'т.2000 выгрузка '!T224</f>
        <v>0</v>
      </c>
      <c r="U248" s="9">
        <f>'т.2000 выгрузка '!U224</f>
        <v>0</v>
      </c>
      <c r="V248" s="15">
        <f t="shared" si="112"/>
        <v>0</v>
      </c>
      <c r="W248" s="15">
        <f t="shared" si="112"/>
        <v>0</v>
      </c>
      <c r="X248" s="15">
        <f t="shared" si="112"/>
        <v>0</v>
      </c>
      <c r="Y248" s="15">
        <f t="shared" si="112"/>
        <v>0</v>
      </c>
      <c r="Z248" s="15">
        <f t="shared" si="112"/>
        <v>0</v>
      </c>
      <c r="AA248" s="15">
        <f t="shared" si="112"/>
        <v>0</v>
      </c>
      <c r="AB248" s="15">
        <f t="shared" si="112"/>
        <v>0</v>
      </c>
      <c r="AC248" s="15">
        <f t="shared" si="112"/>
        <v>0</v>
      </c>
      <c r="AD248" s="15">
        <f t="shared" si="94"/>
        <v>0</v>
      </c>
      <c r="AE248" s="6">
        <f t="shared" si="107"/>
        <v>0</v>
      </c>
      <c r="AF248" s="6">
        <f t="shared" si="107"/>
        <v>0</v>
      </c>
      <c r="AG248" s="99" t="str">
        <f t="shared" si="97"/>
        <v>0</v>
      </c>
      <c r="AH248" s="6">
        <f t="shared" si="101"/>
        <v>0</v>
      </c>
      <c r="AI248" s="6">
        <f t="shared" si="102"/>
        <v>0</v>
      </c>
      <c r="AJ248" s="6">
        <f t="shared" si="103"/>
        <v>0</v>
      </c>
      <c r="AK248" s="121" t="str">
        <f t="shared" si="98"/>
        <v>-</v>
      </c>
      <c r="AL248" s="121" t="str">
        <f t="shared" si="99"/>
        <v>-</v>
      </c>
      <c r="AM248" s="121" t="str">
        <f t="shared" si="100"/>
        <v>-</v>
      </c>
    </row>
    <row r="249" spans="1:39" ht="26.25">
      <c r="A249" s="8" t="s">
        <v>662</v>
      </c>
      <c r="B249" s="8" t="s">
        <v>663</v>
      </c>
      <c r="C249" s="8" t="s">
        <v>664</v>
      </c>
      <c r="D249" s="9">
        <f>'т.2000 выгрузка '!D225</f>
        <v>0</v>
      </c>
      <c r="E249" s="9">
        <f>'т.2000 выгрузка '!E225</f>
        <v>0</v>
      </c>
      <c r="F249" s="9">
        <f>'т.2000 выгрузка '!F225</f>
        <v>0</v>
      </c>
      <c r="G249" s="9">
        <f>'т.2000 выгрузка '!G225</f>
        <v>0</v>
      </c>
      <c r="H249" s="9">
        <f>'т.2000 выгрузка '!H225</f>
        <v>0</v>
      </c>
      <c r="I249" s="9">
        <f>'т.2000 выгрузка '!I225</f>
        <v>0</v>
      </c>
      <c r="J249" s="9">
        <f>'т.2000 выгрузка '!J225</f>
        <v>0</v>
      </c>
      <c r="K249" s="9">
        <f>'т.2000 выгрузка '!K225</f>
        <v>0</v>
      </c>
      <c r="L249" s="9">
        <f>'т.2000 выгрузка '!L225</f>
        <v>0</v>
      </c>
      <c r="M249" s="9">
        <f>'т.2000 выгрузка '!M225</f>
        <v>0</v>
      </c>
      <c r="N249" s="9">
        <f>'т.2000 выгрузка '!N225</f>
        <v>0</v>
      </c>
      <c r="O249" s="9">
        <f>'т.2000 выгрузка '!O225</f>
        <v>0</v>
      </c>
      <c r="P249" s="9">
        <f>'т.2000 выгрузка '!P225</f>
        <v>0</v>
      </c>
      <c r="Q249" s="9">
        <f>'т.2000 выгрузка '!Q225</f>
        <v>0</v>
      </c>
      <c r="R249" s="9">
        <f>'т.2000 выгрузка '!R225</f>
        <v>0</v>
      </c>
      <c r="S249" s="9">
        <f>'т.2000 выгрузка '!S225</f>
        <v>0</v>
      </c>
      <c r="T249" s="9">
        <f>'т.2000 выгрузка '!T225</f>
        <v>0</v>
      </c>
      <c r="U249" s="9">
        <f>'т.2000 выгрузка '!U225</f>
        <v>0</v>
      </c>
      <c r="V249" s="15">
        <f t="shared" si="112"/>
        <v>0</v>
      </c>
      <c r="W249" s="15">
        <f t="shared" si="112"/>
        <v>0</v>
      </c>
      <c r="X249" s="15">
        <f t="shared" si="112"/>
        <v>0</v>
      </c>
      <c r="Y249" s="15">
        <f t="shared" si="112"/>
        <v>0</v>
      </c>
      <c r="Z249" s="15">
        <f t="shared" si="112"/>
        <v>0</v>
      </c>
      <c r="AA249" s="15">
        <f t="shared" si="112"/>
        <v>0</v>
      </c>
      <c r="AB249" s="15">
        <f t="shared" si="112"/>
        <v>0</v>
      </c>
      <c r="AC249" s="15">
        <f t="shared" si="112"/>
        <v>0</v>
      </c>
      <c r="AD249" s="15">
        <f t="shared" si="94"/>
        <v>0</v>
      </c>
      <c r="AE249" s="6">
        <f t="shared" si="107"/>
        <v>0</v>
      </c>
      <c r="AF249" s="6">
        <f t="shared" si="107"/>
        <v>0</v>
      </c>
      <c r="AG249" s="99" t="str">
        <f t="shared" si="97"/>
        <v>0</v>
      </c>
      <c r="AH249" s="6">
        <f t="shared" si="101"/>
        <v>0</v>
      </c>
      <c r="AI249" s="6">
        <f t="shared" si="102"/>
        <v>0</v>
      </c>
      <c r="AJ249" s="6">
        <f t="shared" si="103"/>
        <v>0</v>
      </c>
      <c r="AK249" s="121" t="str">
        <f t="shared" si="98"/>
        <v>-</v>
      </c>
      <c r="AL249" s="121" t="str">
        <f t="shared" si="99"/>
        <v>-</v>
      </c>
      <c r="AM249" s="121" t="str">
        <f t="shared" si="100"/>
        <v>-</v>
      </c>
    </row>
    <row r="250" spans="1:39" ht="15">
      <c r="A250" s="8" t="s">
        <v>665</v>
      </c>
      <c r="B250" s="8" t="s">
        <v>666</v>
      </c>
      <c r="C250" s="8" t="s">
        <v>667</v>
      </c>
      <c r="D250" s="9">
        <f>'т.2000 выгрузка '!D226</f>
        <v>0</v>
      </c>
      <c r="E250" s="9">
        <f>'т.2000 выгрузка '!E226</f>
        <v>0</v>
      </c>
      <c r="F250" s="9">
        <f>'т.2000 выгрузка '!F226</f>
        <v>0</v>
      </c>
      <c r="G250" s="9">
        <f>'т.2000 выгрузка '!G226</f>
        <v>0</v>
      </c>
      <c r="H250" s="9">
        <f>'т.2000 выгрузка '!H226</f>
        <v>0</v>
      </c>
      <c r="I250" s="9">
        <f>'т.2000 выгрузка '!I226</f>
        <v>0</v>
      </c>
      <c r="J250" s="9">
        <f>'т.2000 выгрузка '!J226</f>
        <v>0</v>
      </c>
      <c r="K250" s="9">
        <f>'т.2000 выгрузка '!K226</f>
        <v>0</v>
      </c>
      <c r="L250" s="9">
        <f>'т.2000 выгрузка '!L226</f>
        <v>0</v>
      </c>
      <c r="M250" s="9">
        <f>'т.2000 выгрузка '!M226</f>
        <v>0</v>
      </c>
      <c r="N250" s="9">
        <f>'т.2000 выгрузка '!N226</f>
        <v>0</v>
      </c>
      <c r="O250" s="9">
        <f>'т.2000 выгрузка '!O226</f>
        <v>0</v>
      </c>
      <c r="P250" s="9">
        <f>'т.2000 выгрузка '!P226</f>
        <v>0</v>
      </c>
      <c r="Q250" s="9">
        <f>'т.2000 выгрузка '!Q226</f>
        <v>0</v>
      </c>
      <c r="R250" s="9">
        <f>'т.2000 выгрузка '!R226</f>
        <v>0</v>
      </c>
      <c r="S250" s="9">
        <f>'т.2000 выгрузка '!S226</f>
        <v>0</v>
      </c>
      <c r="T250" s="9">
        <f>'т.2000 выгрузка '!T226</f>
        <v>0</v>
      </c>
      <c r="U250" s="9">
        <f>'т.2000 выгрузка '!U226</f>
        <v>0</v>
      </c>
      <c r="V250" s="15">
        <f t="shared" si="112"/>
        <v>0</v>
      </c>
      <c r="W250" s="15">
        <f t="shared" si="112"/>
        <v>0</v>
      </c>
      <c r="X250" s="15">
        <f t="shared" si="112"/>
        <v>0</v>
      </c>
      <c r="Y250" s="15">
        <f t="shared" si="112"/>
        <v>0</v>
      </c>
      <c r="Z250" s="15">
        <f t="shared" si="112"/>
        <v>0</v>
      </c>
      <c r="AA250" s="15">
        <f t="shared" si="112"/>
        <v>0</v>
      </c>
      <c r="AB250" s="15">
        <f t="shared" si="112"/>
        <v>0</v>
      </c>
      <c r="AC250" s="15">
        <f t="shared" si="112"/>
        <v>0</v>
      </c>
      <c r="AD250" s="15">
        <f t="shared" si="94"/>
        <v>0</v>
      </c>
      <c r="AE250" s="6">
        <f t="shared" si="107"/>
        <v>0</v>
      </c>
      <c r="AF250" s="6">
        <f t="shared" si="107"/>
        <v>0</v>
      </c>
      <c r="AG250" s="99" t="str">
        <f t="shared" si="97"/>
        <v>0</v>
      </c>
      <c r="AH250" s="6">
        <f t="shared" si="101"/>
        <v>0</v>
      </c>
      <c r="AI250" s="6">
        <f t="shared" si="102"/>
        <v>0</v>
      </c>
      <c r="AJ250" s="6">
        <f t="shared" si="103"/>
        <v>0</v>
      </c>
      <c r="AK250" s="121" t="str">
        <f t="shared" si="98"/>
        <v>-</v>
      </c>
      <c r="AL250" s="121" t="str">
        <f t="shared" si="99"/>
        <v>-</v>
      </c>
      <c r="AM250" s="121" t="str">
        <f t="shared" si="100"/>
        <v>-</v>
      </c>
    </row>
    <row r="251" spans="1:39" ht="15">
      <c r="A251" s="8" t="s">
        <v>668</v>
      </c>
      <c r="B251" s="8" t="s">
        <v>669</v>
      </c>
      <c r="C251" s="8" t="s">
        <v>670</v>
      </c>
      <c r="D251" s="9">
        <f>'т.2000 выгрузка '!D227</f>
        <v>0</v>
      </c>
      <c r="E251" s="9">
        <f>'т.2000 выгрузка '!E227</f>
        <v>0</v>
      </c>
      <c r="F251" s="9">
        <f>'т.2000 выгрузка '!F227</f>
        <v>0</v>
      </c>
      <c r="G251" s="9">
        <f>'т.2000 выгрузка '!G227</f>
        <v>0</v>
      </c>
      <c r="H251" s="9">
        <f>'т.2000 выгрузка '!H227</f>
        <v>0</v>
      </c>
      <c r="I251" s="9">
        <f>'т.2000 выгрузка '!I227</f>
        <v>0</v>
      </c>
      <c r="J251" s="9">
        <f>'т.2000 выгрузка '!J227</f>
        <v>0</v>
      </c>
      <c r="K251" s="9">
        <f>'т.2000 выгрузка '!K227</f>
        <v>0</v>
      </c>
      <c r="L251" s="9">
        <f>'т.2000 выгрузка '!L227</f>
        <v>0</v>
      </c>
      <c r="M251" s="9">
        <f>'т.2000 выгрузка '!M227</f>
        <v>0</v>
      </c>
      <c r="N251" s="9">
        <f>'т.2000 выгрузка '!N227</f>
        <v>0</v>
      </c>
      <c r="O251" s="9">
        <f>'т.2000 выгрузка '!O227</f>
        <v>0</v>
      </c>
      <c r="P251" s="9">
        <f>'т.2000 выгрузка '!P227</f>
        <v>0</v>
      </c>
      <c r="Q251" s="9">
        <f>'т.2000 выгрузка '!Q227</f>
        <v>0</v>
      </c>
      <c r="R251" s="9">
        <f>'т.2000 выгрузка '!R227</f>
        <v>0</v>
      </c>
      <c r="S251" s="9">
        <f>'т.2000 выгрузка '!S227</f>
        <v>0</v>
      </c>
      <c r="T251" s="9">
        <f>'т.2000 выгрузка '!T227</f>
        <v>0</v>
      </c>
      <c r="U251" s="9">
        <f>'т.2000 выгрузка '!U227</f>
        <v>0</v>
      </c>
      <c r="V251" s="15">
        <f t="shared" si="112"/>
        <v>0</v>
      </c>
      <c r="W251" s="15">
        <f t="shared" si="112"/>
        <v>0</v>
      </c>
      <c r="X251" s="15">
        <f t="shared" si="112"/>
        <v>0</v>
      </c>
      <c r="Y251" s="15">
        <f t="shared" si="112"/>
        <v>0</v>
      </c>
      <c r="Z251" s="15">
        <f t="shared" si="112"/>
        <v>0</v>
      </c>
      <c r="AA251" s="15">
        <f t="shared" si="112"/>
        <v>0</v>
      </c>
      <c r="AB251" s="15">
        <f t="shared" si="112"/>
        <v>0</v>
      </c>
      <c r="AC251" s="15">
        <f t="shared" si="112"/>
        <v>0</v>
      </c>
      <c r="AD251" s="15">
        <f t="shared" si="94"/>
        <v>0</v>
      </c>
      <c r="AE251" s="6">
        <f t="shared" si="107"/>
        <v>0</v>
      </c>
      <c r="AF251" s="6">
        <f t="shared" si="107"/>
        <v>0</v>
      </c>
      <c r="AG251" s="99" t="str">
        <f t="shared" si="97"/>
        <v>0</v>
      </c>
      <c r="AH251" s="6">
        <f t="shared" si="101"/>
        <v>0</v>
      </c>
      <c r="AI251" s="6">
        <f t="shared" si="102"/>
        <v>0</v>
      </c>
      <c r="AJ251" s="6">
        <f t="shared" si="103"/>
        <v>0</v>
      </c>
      <c r="AK251" s="121" t="str">
        <f t="shared" si="98"/>
        <v>-</v>
      </c>
      <c r="AL251" s="121" t="str">
        <f t="shared" si="99"/>
        <v>-</v>
      </c>
      <c r="AM251" s="121" t="str">
        <f t="shared" si="100"/>
        <v>-</v>
      </c>
    </row>
    <row r="252" spans="1:39" ht="15">
      <c r="A252" s="8" t="s">
        <v>671</v>
      </c>
      <c r="B252" s="8" t="s">
        <v>672</v>
      </c>
      <c r="C252" s="8" t="s">
        <v>673</v>
      </c>
      <c r="D252" s="9">
        <f>'т.2000 выгрузка '!D228</f>
        <v>0</v>
      </c>
      <c r="E252" s="9">
        <f>'т.2000 выгрузка '!E228</f>
        <v>0</v>
      </c>
      <c r="F252" s="9">
        <f>'т.2000 выгрузка '!F228</f>
        <v>0</v>
      </c>
      <c r="G252" s="9">
        <f>'т.2000 выгрузка '!G228</f>
        <v>0</v>
      </c>
      <c r="H252" s="9">
        <f>'т.2000 выгрузка '!H228</f>
        <v>0</v>
      </c>
      <c r="I252" s="9">
        <f>'т.2000 выгрузка '!I228</f>
        <v>0</v>
      </c>
      <c r="J252" s="9">
        <f>'т.2000 выгрузка '!J228</f>
        <v>0</v>
      </c>
      <c r="K252" s="9">
        <f>'т.2000 выгрузка '!K228</f>
        <v>0</v>
      </c>
      <c r="L252" s="9">
        <f>'т.2000 выгрузка '!L228</f>
        <v>0</v>
      </c>
      <c r="M252" s="9">
        <f>'т.2000 выгрузка '!M228</f>
        <v>0</v>
      </c>
      <c r="N252" s="9">
        <f>'т.2000 выгрузка '!N228</f>
        <v>0</v>
      </c>
      <c r="O252" s="9">
        <f>'т.2000 выгрузка '!O228</f>
        <v>0</v>
      </c>
      <c r="P252" s="9">
        <f>'т.2000 выгрузка '!P228</f>
        <v>0</v>
      </c>
      <c r="Q252" s="9">
        <f>'т.2000 выгрузка '!Q228</f>
        <v>0</v>
      </c>
      <c r="R252" s="9">
        <f>'т.2000 выгрузка '!R228</f>
        <v>0</v>
      </c>
      <c r="S252" s="9">
        <f>'т.2000 выгрузка '!S228</f>
        <v>0</v>
      </c>
      <c r="T252" s="9">
        <f>'т.2000 выгрузка '!T228</f>
        <v>0</v>
      </c>
      <c r="U252" s="9">
        <f>'т.2000 выгрузка '!U228</f>
        <v>0</v>
      </c>
      <c r="V252" s="15">
        <f t="shared" si="112"/>
        <v>0</v>
      </c>
      <c r="W252" s="15">
        <f t="shared" si="112"/>
        <v>0</v>
      </c>
      <c r="X252" s="15">
        <f t="shared" si="112"/>
        <v>0</v>
      </c>
      <c r="Y252" s="15">
        <f t="shared" si="112"/>
        <v>0</v>
      </c>
      <c r="Z252" s="15">
        <f t="shared" si="112"/>
        <v>0</v>
      </c>
      <c r="AA252" s="15">
        <f t="shared" si="112"/>
        <v>0</v>
      </c>
      <c r="AB252" s="15">
        <f t="shared" si="112"/>
        <v>0</v>
      </c>
      <c r="AC252" s="15">
        <f t="shared" si="112"/>
        <v>0</v>
      </c>
      <c r="AD252" s="15">
        <f t="shared" si="94"/>
        <v>0</v>
      </c>
      <c r="AE252" s="6">
        <f t="shared" si="107"/>
        <v>0</v>
      </c>
      <c r="AF252" s="6">
        <f t="shared" si="107"/>
        <v>0</v>
      </c>
      <c r="AG252" s="99" t="str">
        <f t="shared" si="97"/>
        <v>0</v>
      </c>
      <c r="AH252" s="6">
        <f t="shared" si="101"/>
        <v>0</v>
      </c>
      <c r="AI252" s="6">
        <f t="shared" si="102"/>
        <v>0</v>
      </c>
      <c r="AJ252" s="6">
        <f t="shared" si="103"/>
        <v>0</v>
      </c>
      <c r="AK252" s="121" t="str">
        <f t="shared" si="98"/>
        <v>-</v>
      </c>
      <c r="AL252" s="121" t="str">
        <f t="shared" si="99"/>
        <v>-</v>
      </c>
      <c r="AM252" s="121" t="str">
        <f t="shared" si="100"/>
        <v>-</v>
      </c>
    </row>
    <row r="253" spans="1:39" ht="15">
      <c r="A253" s="8" t="s">
        <v>674</v>
      </c>
      <c r="B253" s="8" t="s">
        <v>675</v>
      </c>
      <c r="C253" s="8" t="s">
        <v>676</v>
      </c>
      <c r="D253" s="9">
        <f>'т.2000 выгрузка '!D229</f>
        <v>0</v>
      </c>
      <c r="E253" s="9">
        <f>'т.2000 выгрузка '!E229</f>
        <v>0</v>
      </c>
      <c r="F253" s="9">
        <f>'т.2000 выгрузка '!F229</f>
        <v>0</v>
      </c>
      <c r="G253" s="9">
        <f>'т.2000 выгрузка '!G229</f>
        <v>0</v>
      </c>
      <c r="H253" s="9">
        <f>'т.2000 выгрузка '!H229</f>
        <v>0</v>
      </c>
      <c r="I253" s="9">
        <f>'т.2000 выгрузка '!I229</f>
        <v>0</v>
      </c>
      <c r="J253" s="9">
        <f>'т.2000 выгрузка '!J229</f>
        <v>0</v>
      </c>
      <c r="K253" s="9">
        <f>'т.2000 выгрузка '!K229</f>
        <v>0</v>
      </c>
      <c r="L253" s="9">
        <f>'т.2000 выгрузка '!L229</f>
        <v>0</v>
      </c>
      <c r="M253" s="9">
        <f>'т.2000 выгрузка '!M229</f>
        <v>0</v>
      </c>
      <c r="N253" s="9">
        <f>'т.2000 выгрузка '!N229</f>
        <v>0</v>
      </c>
      <c r="O253" s="9">
        <f>'т.2000 выгрузка '!O229</f>
        <v>0</v>
      </c>
      <c r="P253" s="9">
        <f>'т.2000 выгрузка '!P229</f>
        <v>0</v>
      </c>
      <c r="Q253" s="9">
        <f>'т.2000 выгрузка '!Q229</f>
        <v>0</v>
      </c>
      <c r="R253" s="9">
        <f>'т.2000 выгрузка '!R229</f>
        <v>0</v>
      </c>
      <c r="S253" s="9">
        <f>'т.2000 выгрузка '!S229</f>
        <v>0</v>
      </c>
      <c r="T253" s="9">
        <f>'т.2000 выгрузка '!T229</f>
        <v>0</v>
      </c>
      <c r="U253" s="9">
        <f>'т.2000 выгрузка '!U229</f>
        <v>0</v>
      </c>
      <c r="V253" s="15">
        <f t="shared" si="112"/>
        <v>0</v>
      </c>
      <c r="W253" s="15">
        <f t="shared" si="112"/>
        <v>0</v>
      </c>
      <c r="X253" s="15">
        <f t="shared" si="112"/>
        <v>0</v>
      </c>
      <c r="Y253" s="15">
        <f t="shared" si="112"/>
        <v>0</v>
      </c>
      <c r="Z253" s="15">
        <f t="shared" si="112"/>
        <v>0</v>
      </c>
      <c r="AA253" s="15">
        <f t="shared" si="112"/>
        <v>0</v>
      </c>
      <c r="AB253" s="15">
        <f t="shared" si="112"/>
        <v>0</v>
      </c>
      <c r="AC253" s="15">
        <f t="shared" si="112"/>
        <v>0</v>
      </c>
      <c r="AD253" s="15">
        <f t="shared" si="112"/>
        <v>0</v>
      </c>
      <c r="AE253" s="6">
        <f t="shared" si="107"/>
        <v>0</v>
      </c>
      <c r="AF253" s="6">
        <f t="shared" si="107"/>
        <v>0</v>
      </c>
      <c r="AG253" s="99" t="str">
        <f t="shared" si="97"/>
        <v>0</v>
      </c>
      <c r="AH253" s="6">
        <f t="shared" si="101"/>
        <v>0</v>
      </c>
      <c r="AI253" s="6">
        <f t="shared" si="102"/>
        <v>0</v>
      </c>
      <c r="AJ253" s="6">
        <f t="shared" si="103"/>
        <v>0</v>
      </c>
      <c r="AK253" s="121" t="str">
        <f t="shared" si="98"/>
        <v>-</v>
      </c>
      <c r="AL253" s="121" t="str">
        <f t="shared" si="99"/>
        <v>-</v>
      </c>
      <c r="AM253" s="121" t="str">
        <f t="shared" si="100"/>
        <v>-</v>
      </c>
    </row>
    <row r="254" spans="1:39" ht="15">
      <c r="A254" s="8" t="s">
        <v>677</v>
      </c>
      <c r="B254" s="8" t="s">
        <v>678</v>
      </c>
      <c r="C254" s="8" t="s">
        <v>679</v>
      </c>
      <c r="D254" s="9">
        <f>'т.2000 выгрузка '!D230</f>
        <v>0</v>
      </c>
      <c r="E254" s="9">
        <f>'т.2000 выгрузка '!E230</f>
        <v>0</v>
      </c>
      <c r="F254" s="9">
        <f>'т.2000 выгрузка '!F230</f>
        <v>0</v>
      </c>
      <c r="G254" s="9">
        <f>'т.2000 выгрузка '!G230</f>
        <v>0</v>
      </c>
      <c r="H254" s="9">
        <f>'т.2000 выгрузка '!H230</f>
        <v>0</v>
      </c>
      <c r="I254" s="9">
        <f>'т.2000 выгрузка '!I230</f>
        <v>0</v>
      </c>
      <c r="J254" s="9">
        <f>'т.2000 выгрузка '!J230</f>
        <v>0</v>
      </c>
      <c r="K254" s="9">
        <f>'т.2000 выгрузка '!K230</f>
        <v>0</v>
      </c>
      <c r="L254" s="9">
        <f>'т.2000 выгрузка '!L230</f>
        <v>0</v>
      </c>
      <c r="M254" s="9">
        <f>'т.2000 выгрузка '!M230</f>
        <v>0</v>
      </c>
      <c r="N254" s="9">
        <f>'т.2000 выгрузка '!N230</f>
        <v>0</v>
      </c>
      <c r="O254" s="9">
        <f>'т.2000 выгрузка '!O230</f>
        <v>0</v>
      </c>
      <c r="P254" s="9">
        <f>'т.2000 выгрузка '!P230</f>
        <v>0</v>
      </c>
      <c r="Q254" s="9">
        <f>'т.2000 выгрузка '!Q230</f>
        <v>0</v>
      </c>
      <c r="R254" s="9">
        <f>'т.2000 выгрузка '!R230</f>
        <v>0</v>
      </c>
      <c r="S254" s="9">
        <f>'т.2000 выгрузка '!S230</f>
        <v>0</v>
      </c>
      <c r="T254" s="9">
        <f>'т.2000 выгрузка '!T230</f>
        <v>0</v>
      </c>
      <c r="U254" s="9">
        <f>'т.2000 выгрузка '!U230</f>
        <v>0</v>
      </c>
      <c r="V254" s="15">
        <f t="shared" si="112"/>
        <v>0</v>
      </c>
      <c r="W254" s="15">
        <f t="shared" si="112"/>
        <v>0</v>
      </c>
      <c r="X254" s="15">
        <f t="shared" si="112"/>
        <v>0</v>
      </c>
      <c r="Y254" s="15">
        <f t="shared" si="112"/>
        <v>0</v>
      </c>
      <c r="Z254" s="15">
        <f t="shared" si="112"/>
        <v>0</v>
      </c>
      <c r="AA254" s="15">
        <f t="shared" si="112"/>
        <v>0</v>
      </c>
      <c r="AB254" s="15">
        <f t="shared" si="112"/>
        <v>0</v>
      </c>
      <c r="AC254" s="15">
        <f t="shared" si="112"/>
        <v>0</v>
      </c>
      <c r="AD254" s="15">
        <f t="shared" si="112"/>
        <v>0</v>
      </c>
      <c r="AE254" s="6">
        <f t="shared" si="107"/>
        <v>0</v>
      </c>
      <c r="AF254" s="6">
        <f t="shared" si="107"/>
        <v>0</v>
      </c>
      <c r="AG254" s="99" t="str">
        <f t="shared" si="97"/>
        <v>0</v>
      </c>
      <c r="AH254" s="6">
        <f t="shared" si="101"/>
        <v>0</v>
      </c>
      <c r="AI254" s="6">
        <f t="shared" si="102"/>
        <v>0</v>
      </c>
      <c r="AJ254" s="6">
        <f t="shared" si="103"/>
        <v>0</v>
      </c>
      <c r="AK254" s="121" t="str">
        <f t="shared" si="98"/>
        <v>-</v>
      </c>
      <c r="AL254" s="121" t="str">
        <f t="shared" si="99"/>
        <v>-</v>
      </c>
      <c r="AM254" s="121" t="str">
        <f t="shared" si="100"/>
        <v>-</v>
      </c>
    </row>
    <row r="255" spans="1:39" ht="15">
      <c r="A255" s="25" t="s">
        <v>802</v>
      </c>
      <c r="B255" s="17"/>
      <c r="C255" s="17"/>
      <c r="D255" s="18">
        <f>D242-D243-D244-D245-D246-D247-D248-D249-D251-D252-D253-D254</f>
        <v>0</v>
      </c>
      <c r="E255" s="18">
        <f t="shared" ref="E255:U255" si="113">E242-E243-E244-E245-E246-E247-E248-E249-E251-E252-E253-E254</f>
        <v>0</v>
      </c>
      <c r="F255" s="18">
        <f t="shared" si="113"/>
        <v>0</v>
      </c>
      <c r="G255" s="18">
        <f t="shared" si="113"/>
        <v>0</v>
      </c>
      <c r="H255" s="18">
        <f t="shared" si="113"/>
        <v>0</v>
      </c>
      <c r="I255" s="18">
        <f t="shared" si="113"/>
        <v>0</v>
      </c>
      <c r="J255" s="18">
        <f t="shared" si="113"/>
        <v>0</v>
      </c>
      <c r="K255" s="18">
        <f t="shared" si="113"/>
        <v>0</v>
      </c>
      <c r="L255" s="18">
        <f t="shared" si="113"/>
        <v>0</v>
      </c>
      <c r="M255" s="18">
        <f t="shared" si="113"/>
        <v>0</v>
      </c>
      <c r="N255" s="18">
        <f t="shared" si="113"/>
        <v>0</v>
      </c>
      <c r="O255" s="18">
        <f t="shared" si="113"/>
        <v>0</v>
      </c>
      <c r="P255" s="18">
        <f t="shared" si="113"/>
        <v>0</v>
      </c>
      <c r="Q255" s="18">
        <f t="shared" si="113"/>
        <v>0</v>
      </c>
      <c r="R255" s="18">
        <f t="shared" si="113"/>
        <v>0</v>
      </c>
      <c r="S255" s="18">
        <f t="shared" si="113"/>
        <v>0</v>
      </c>
      <c r="T255" s="18">
        <f t="shared" si="113"/>
        <v>0</v>
      </c>
      <c r="U255" s="18">
        <f t="shared" si="113"/>
        <v>0</v>
      </c>
      <c r="V255" s="18">
        <f t="shared" si="112"/>
        <v>0</v>
      </c>
      <c r="W255" s="18">
        <f t="shared" si="112"/>
        <v>0</v>
      </c>
      <c r="X255" s="18">
        <f t="shared" si="112"/>
        <v>0</v>
      </c>
      <c r="Y255" s="18">
        <f t="shared" si="112"/>
        <v>0</v>
      </c>
      <c r="Z255" s="18">
        <f t="shared" si="112"/>
        <v>0</v>
      </c>
      <c r="AA255" s="18">
        <f t="shared" si="112"/>
        <v>0</v>
      </c>
      <c r="AB255" s="18">
        <f t="shared" si="112"/>
        <v>0</v>
      </c>
      <c r="AC255" s="18">
        <f t="shared" si="112"/>
        <v>0</v>
      </c>
      <c r="AD255" s="18">
        <f t="shared" si="112"/>
        <v>0</v>
      </c>
      <c r="AE255" s="29">
        <f t="shared" si="107"/>
        <v>0</v>
      </c>
      <c r="AF255" s="29">
        <f t="shared" si="107"/>
        <v>0</v>
      </c>
      <c r="AG255" s="99" t="str">
        <f t="shared" si="97"/>
        <v>0</v>
      </c>
      <c r="AH255" s="29">
        <f t="shared" si="101"/>
        <v>0</v>
      </c>
      <c r="AI255" s="29">
        <f t="shared" si="102"/>
        <v>0</v>
      </c>
      <c r="AJ255" s="29">
        <f t="shared" si="103"/>
        <v>0</v>
      </c>
      <c r="AK255" s="121" t="str">
        <f t="shared" si="98"/>
        <v>-</v>
      </c>
      <c r="AL255" s="121" t="str">
        <f t="shared" si="99"/>
        <v>-</v>
      </c>
      <c r="AM255" s="121" t="str">
        <f t="shared" si="100"/>
        <v>-</v>
      </c>
    </row>
    <row r="256" spans="1:39" ht="26.25">
      <c r="A256" s="8" t="s">
        <v>680</v>
      </c>
      <c r="B256" s="8" t="s">
        <v>681</v>
      </c>
      <c r="C256" s="8" t="s">
        <v>682</v>
      </c>
      <c r="D256" s="9">
        <f>'т.2000 выгрузка '!D231</f>
        <v>0</v>
      </c>
      <c r="E256" s="9">
        <f>'т.2000 выгрузка '!E231</f>
        <v>0</v>
      </c>
      <c r="F256" s="9">
        <f>'т.2000 выгрузка '!F231</f>
        <v>0</v>
      </c>
      <c r="G256" s="9">
        <f>'т.2000 выгрузка '!G231</f>
        <v>0</v>
      </c>
      <c r="H256" s="9">
        <f>'т.2000 выгрузка '!H231</f>
        <v>0</v>
      </c>
      <c r="I256" s="9">
        <f>'т.2000 выгрузка '!I231</f>
        <v>0</v>
      </c>
      <c r="J256" s="9">
        <f>'т.2000 выгрузка '!J231</f>
        <v>0</v>
      </c>
      <c r="K256" s="9">
        <f>'т.2000 выгрузка '!K231</f>
        <v>0</v>
      </c>
      <c r="L256" s="9">
        <f>'т.2000 выгрузка '!L231</f>
        <v>0</v>
      </c>
      <c r="M256" s="9">
        <f>'т.2000 выгрузка '!M231</f>
        <v>0</v>
      </c>
      <c r="N256" s="9">
        <f>'т.2000 выгрузка '!N231</f>
        <v>0</v>
      </c>
      <c r="O256" s="9">
        <f>'т.2000 выгрузка '!O231</f>
        <v>0</v>
      </c>
      <c r="P256" s="9">
        <f>'т.2000 выгрузка '!P231</f>
        <v>0</v>
      </c>
      <c r="Q256" s="9">
        <f>'т.2000 выгрузка '!Q231</f>
        <v>0</v>
      </c>
      <c r="R256" s="9">
        <f>'т.2000 выгрузка '!R231</f>
        <v>0</v>
      </c>
      <c r="S256" s="9">
        <f>'т.2000 выгрузка '!S231</f>
        <v>0</v>
      </c>
      <c r="T256" s="9">
        <f>'т.2000 выгрузка '!T231</f>
        <v>0</v>
      </c>
      <c r="U256" s="9">
        <f>'т.2000 выгрузка '!U231</f>
        <v>0</v>
      </c>
      <c r="V256" s="15">
        <f t="shared" si="112"/>
        <v>0</v>
      </c>
      <c r="W256" s="15">
        <f t="shared" si="112"/>
        <v>0</v>
      </c>
      <c r="X256" s="15">
        <f t="shared" si="112"/>
        <v>0</v>
      </c>
      <c r="Y256" s="15">
        <f t="shared" si="112"/>
        <v>0</v>
      </c>
      <c r="Z256" s="15">
        <f t="shared" si="112"/>
        <v>0</v>
      </c>
      <c r="AA256" s="15">
        <f t="shared" si="112"/>
        <v>0</v>
      </c>
      <c r="AB256" s="15">
        <f t="shared" si="112"/>
        <v>0</v>
      </c>
      <c r="AC256" s="15">
        <f t="shared" si="112"/>
        <v>0</v>
      </c>
      <c r="AD256" s="15">
        <f t="shared" si="112"/>
        <v>0</v>
      </c>
      <c r="AE256" s="6">
        <f t="shared" si="107"/>
        <v>0</v>
      </c>
      <c r="AF256" s="6">
        <f t="shared" si="107"/>
        <v>0</v>
      </c>
      <c r="AG256" s="99" t="str">
        <f t="shared" si="97"/>
        <v>0</v>
      </c>
      <c r="AH256" s="6">
        <f t="shared" si="101"/>
        <v>0</v>
      </c>
      <c r="AI256" s="6">
        <f t="shared" si="102"/>
        <v>0</v>
      </c>
      <c r="AJ256" s="6">
        <f t="shared" si="103"/>
        <v>0</v>
      </c>
      <c r="AK256" s="121" t="str">
        <f t="shared" si="98"/>
        <v>-</v>
      </c>
      <c r="AL256" s="121" t="str">
        <f t="shared" si="99"/>
        <v>-</v>
      </c>
      <c r="AM256" s="121" t="str">
        <f t="shared" si="100"/>
        <v>-</v>
      </c>
    </row>
    <row r="257" spans="1:39" ht="39">
      <c r="A257" s="8" t="s">
        <v>683</v>
      </c>
      <c r="B257" s="8" t="s">
        <v>684</v>
      </c>
      <c r="C257" s="8" t="s">
        <v>685</v>
      </c>
      <c r="D257" s="9">
        <f>'т.2000 выгрузка '!D232</f>
        <v>0</v>
      </c>
      <c r="E257" s="9">
        <f>'т.2000 выгрузка '!E232</f>
        <v>0</v>
      </c>
      <c r="F257" s="9">
        <f>'т.2000 выгрузка '!F232</f>
        <v>0</v>
      </c>
      <c r="G257" s="9">
        <f>'т.2000 выгрузка '!G232</f>
        <v>0</v>
      </c>
      <c r="H257" s="9">
        <f>'т.2000 выгрузка '!H232</f>
        <v>0</v>
      </c>
      <c r="I257" s="9">
        <f>'т.2000 выгрузка '!I232</f>
        <v>0</v>
      </c>
      <c r="J257" s="9">
        <f>'т.2000 выгрузка '!J232</f>
        <v>0</v>
      </c>
      <c r="K257" s="9">
        <f>'т.2000 выгрузка '!K232</f>
        <v>0</v>
      </c>
      <c r="L257" s="9">
        <f>'т.2000 выгрузка '!L232</f>
        <v>0</v>
      </c>
      <c r="M257" s="9">
        <f>'т.2000 выгрузка '!M232</f>
        <v>0</v>
      </c>
      <c r="N257" s="9">
        <f>'т.2000 выгрузка '!N232</f>
        <v>0</v>
      </c>
      <c r="O257" s="9">
        <f>'т.2000 выгрузка '!O232</f>
        <v>0</v>
      </c>
      <c r="P257" s="9">
        <f>'т.2000 выгрузка '!P232</f>
        <v>0</v>
      </c>
      <c r="Q257" s="9">
        <f>'т.2000 выгрузка '!Q232</f>
        <v>0</v>
      </c>
      <c r="R257" s="9">
        <f>'т.2000 выгрузка '!R232</f>
        <v>0</v>
      </c>
      <c r="S257" s="9">
        <f>'т.2000 выгрузка '!S232</f>
        <v>0</v>
      </c>
      <c r="T257" s="9">
        <f>'т.2000 выгрузка '!T232</f>
        <v>0</v>
      </c>
      <c r="U257" s="9">
        <f>'т.2000 выгрузка '!U232</f>
        <v>0</v>
      </c>
      <c r="V257" s="15">
        <f t="shared" si="112"/>
        <v>0</v>
      </c>
      <c r="W257" s="15">
        <f t="shared" si="112"/>
        <v>0</v>
      </c>
      <c r="X257" s="15">
        <f t="shared" si="112"/>
        <v>0</v>
      </c>
      <c r="Y257" s="15">
        <f t="shared" si="112"/>
        <v>0</v>
      </c>
      <c r="Z257" s="15">
        <f t="shared" si="112"/>
        <v>0</v>
      </c>
      <c r="AA257" s="15">
        <f t="shared" si="112"/>
        <v>0</v>
      </c>
      <c r="AB257" s="15">
        <f t="shared" si="112"/>
        <v>0</v>
      </c>
      <c r="AC257" s="15">
        <f t="shared" si="112"/>
        <v>0</v>
      </c>
      <c r="AD257" s="15">
        <f t="shared" si="112"/>
        <v>0</v>
      </c>
      <c r="AE257" s="6">
        <f t="shared" si="107"/>
        <v>0</v>
      </c>
      <c r="AF257" s="6">
        <f t="shared" si="107"/>
        <v>0</v>
      </c>
      <c r="AG257" s="99" t="str">
        <f t="shared" si="97"/>
        <v>0</v>
      </c>
      <c r="AH257" s="6">
        <f t="shared" si="101"/>
        <v>0</v>
      </c>
      <c r="AI257" s="6">
        <f t="shared" si="102"/>
        <v>0</v>
      </c>
      <c r="AJ257" s="6">
        <f t="shared" si="103"/>
        <v>0</v>
      </c>
      <c r="AK257" s="121" t="str">
        <f t="shared" si="98"/>
        <v>-</v>
      </c>
      <c r="AL257" s="121" t="str">
        <f t="shared" si="99"/>
        <v>-</v>
      </c>
      <c r="AM257" s="121" t="str">
        <f t="shared" si="100"/>
        <v>-</v>
      </c>
    </row>
    <row r="258" spans="1:39" ht="39">
      <c r="A258" s="8" t="s">
        <v>686</v>
      </c>
      <c r="B258" s="8" t="s">
        <v>687</v>
      </c>
      <c r="C258" s="8" t="s">
        <v>688</v>
      </c>
      <c r="D258" s="9">
        <f>'т.2000 выгрузка '!D233</f>
        <v>0</v>
      </c>
      <c r="E258" s="9">
        <f>'т.2000 выгрузка '!E233</f>
        <v>0</v>
      </c>
      <c r="F258" s="9">
        <f>'т.2000 выгрузка '!F233</f>
        <v>0</v>
      </c>
      <c r="G258" s="9">
        <f>'т.2000 выгрузка '!G233</f>
        <v>0</v>
      </c>
      <c r="H258" s="9">
        <f>'т.2000 выгрузка '!H233</f>
        <v>0</v>
      </c>
      <c r="I258" s="9">
        <f>'т.2000 выгрузка '!I233</f>
        <v>0</v>
      </c>
      <c r="J258" s="9">
        <f>'т.2000 выгрузка '!J233</f>
        <v>0</v>
      </c>
      <c r="K258" s="9">
        <f>'т.2000 выгрузка '!K233</f>
        <v>0</v>
      </c>
      <c r="L258" s="9">
        <f>'т.2000 выгрузка '!L233</f>
        <v>0</v>
      </c>
      <c r="M258" s="9">
        <f>'т.2000 выгрузка '!M233</f>
        <v>0</v>
      </c>
      <c r="N258" s="9">
        <f>'т.2000 выгрузка '!N233</f>
        <v>0</v>
      </c>
      <c r="O258" s="9">
        <f>'т.2000 выгрузка '!O233</f>
        <v>0</v>
      </c>
      <c r="P258" s="9">
        <f>'т.2000 выгрузка '!P233</f>
        <v>0</v>
      </c>
      <c r="Q258" s="9">
        <f>'т.2000 выгрузка '!Q233</f>
        <v>0</v>
      </c>
      <c r="R258" s="9">
        <f>'т.2000 выгрузка '!R233</f>
        <v>0</v>
      </c>
      <c r="S258" s="9">
        <f>'т.2000 выгрузка '!S233</f>
        <v>0</v>
      </c>
      <c r="T258" s="9">
        <f>'т.2000 выгрузка '!T233</f>
        <v>0</v>
      </c>
      <c r="U258" s="9">
        <f>'т.2000 выгрузка '!U233</f>
        <v>0</v>
      </c>
      <c r="V258" s="15">
        <f t="shared" si="112"/>
        <v>0</v>
      </c>
      <c r="W258" s="15">
        <f t="shared" si="112"/>
        <v>0</v>
      </c>
      <c r="X258" s="15">
        <f t="shared" si="112"/>
        <v>0</v>
      </c>
      <c r="Y258" s="15">
        <f t="shared" si="112"/>
        <v>0</v>
      </c>
      <c r="Z258" s="15">
        <f t="shared" si="112"/>
        <v>0</v>
      </c>
      <c r="AA258" s="15">
        <f t="shared" si="112"/>
        <v>0</v>
      </c>
      <c r="AB258" s="15">
        <f t="shared" si="112"/>
        <v>0</v>
      </c>
      <c r="AC258" s="15">
        <f t="shared" si="112"/>
        <v>0</v>
      </c>
      <c r="AD258" s="15">
        <f t="shared" si="112"/>
        <v>0</v>
      </c>
      <c r="AE258" s="6">
        <f t="shared" si="107"/>
        <v>0</v>
      </c>
      <c r="AF258" s="6">
        <f t="shared" si="107"/>
        <v>0</v>
      </c>
      <c r="AG258" s="99" t="str">
        <f t="shared" si="97"/>
        <v>0</v>
      </c>
      <c r="AH258" s="6">
        <f t="shared" si="101"/>
        <v>0</v>
      </c>
      <c r="AI258" s="6">
        <f t="shared" si="102"/>
        <v>0</v>
      </c>
      <c r="AJ258" s="6">
        <f t="shared" si="103"/>
        <v>0</v>
      </c>
      <c r="AK258" s="121" t="str">
        <f t="shared" si="98"/>
        <v>-</v>
      </c>
      <c r="AL258" s="121" t="str">
        <f t="shared" si="99"/>
        <v>-</v>
      </c>
      <c r="AM258" s="121" t="str">
        <f t="shared" si="100"/>
        <v>-</v>
      </c>
    </row>
    <row r="259" spans="1:39" ht="39">
      <c r="A259" s="8" t="s">
        <v>689</v>
      </c>
      <c r="B259" s="8" t="s">
        <v>690</v>
      </c>
      <c r="C259" s="8" t="s">
        <v>691</v>
      </c>
      <c r="D259" s="9">
        <f>'т.2000 выгрузка '!D234</f>
        <v>0</v>
      </c>
      <c r="E259" s="9">
        <f>'т.2000 выгрузка '!E234</f>
        <v>0</v>
      </c>
      <c r="F259" s="9">
        <f>'т.2000 выгрузка '!F234</f>
        <v>0</v>
      </c>
      <c r="G259" s="9">
        <f>'т.2000 выгрузка '!G234</f>
        <v>0</v>
      </c>
      <c r="H259" s="9">
        <f>'т.2000 выгрузка '!H234</f>
        <v>0</v>
      </c>
      <c r="I259" s="9">
        <f>'т.2000 выгрузка '!I234</f>
        <v>0</v>
      </c>
      <c r="J259" s="9">
        <f>'т.2000 выгрузка '!J234</f>
        <v>0</v>
      </c>
      <c r="K259" s="9">
        <f>'т.2000 выгрузка '!K234</f>
        <v>0</v>
      </c>
      <c r="L259" s="9">
        <f>'т.2000 выгрузка '!L234</f>
        <v>0</v>
      </c>
      <c r="M259" s="9">
        <f>'т.2000 выгрузка '!M234</f>
        <v>0</v>
      </c>
      <c r="N259" s="9">
        <f>'т.2000 выгрузка '!N234</f>
        <v>0</v>
      </c>
      <c r="O259" s="9">
        <f>'т.2000 выгрузка '!O234</f>
        <v>0</v>
      </c>
      <c r="P259" s="9">
        <f>'т.2000 выгрузка '!P234</f>
        <v>0</v>
      </c>
      <c r="Q259" s="9">
        <f>'т.2000 выгрузка '!Q234</f>
        <v>0</v>
      </c>
      <c r="R259" s="9">
        <f>'т.2000 выгрузка '!R234</f>
        <v>0</v>
      </c>
      <c r="S259" s="9">
        <f>'т.2000 выгрузка '!S234</f>
        <v>0</v>
      </c>
      <c r="T259" s="9">
        <f>'т.2000 выгрузка '!T234</f>
        <v>0</v>
      </c>
      <c r="U259" s="9">
        <f>'т.2000 выгрузка '!U234</f>
        <v>0</v>
      </c>
      <c r="V259" s="15">
        <f>D259-M259</f>
        <v>0</v>
      </c>
      <c r="W259" s="15">
        <f t="shared" si="112"/>
        <v>0</v>
      </c>
      <c r="X259" s="15">
        <f t="shared" si="112"/>
        <v>0</v>
      </c>
      <c r="Y259" s="15">
        <f t="shared" si="112"/>
        <v>0</v>
      </c>
      <c r="Z259" s="15">
        <f t="shared" si="112"/>
        <v>0</v>
      </c>
      <c r="AA259" s="15">
        <f t="shared" si="112"/>
        <v>0</v>
      </c>
      <c r="AB259" s="15">
        <f t="shared" si="112"/>
        <v>0</v>
      </c>
      <c r="AC259" s="15">
        <f t="shared" si="112"/>
        <v>0</v>
      </c>
      <c r="AD259" s="15">
        <f t="shared" si="112"/>
        <v>0</v>
      </c>
      <c r="AE259" s="6">
        <f t="shared" si="107"/>
        <v>0</v>
      </c>
      <c r="AF259" s="6">
        <f t="shared" si="107"/>
        <v>0</v>
      </c>
      <c r="AG259" s="99" t="str">
        <f t="shared" si="97"/>
        <v>0</v>
      </c>
      <c r="AH259" s="6">
        <f t="shared" si="101"/>
        <v>0</v>
      </c>
      <c r="AI259" s="6">
        <f t="shared" si="102"/>
        <v>0</v>
      </c>
      <c r="AJ259" s="6">
        <f t="shared" si="103"/>
        <v>0</v>
      </c>
      <c r="AK259" s="121" t="str">
        <f t="shared" si="98"/>
        <v>-</v>
      </c>
      <c r="AL259" s="121" t="str">
        <f t="shared" si="99"/>
        <v>-</v>
      </c>
      <c r="AM259" s="121" t="str">
        <f t="shared" si="100"/>
        <v>-</v>
      </c>
    </row>
    <row r="260" spans="1:39" ht="15">
      <c r="A260" s="8" t="s">
        <v>692</v>
      </c>
      <c r="B260" s="8" t="s">
        <v>693</v>
      </c>
      <c r="C260" s="8" t="s">
        <v>694</v>
      </c>
      <c r="D260" s="9">
        <f>'т.2000 выгрузка '!D235</f>
        <v>0</v>
      </c>
      <c r="E260" s="9">
        <f>'т.2000 выгрузка '!E235</f>
        <v>0</v>
      </c>
      <c r="F260" s="9">
        <f>'т.2000 выгрузка '!F235</f>
        <v>0</v>
      </c>
      <c r="G260" s="9">
        <f>'т.2000 выгрузка '!G235</f>
        <v>0</v>
      </c>
      <c r="H260" s="9">
        <f>'т.2000 выгрузка '!H235</f>
        <v>0</v>
      </c>
      <c r="I260" s="9">
        <f>'т.2000 выгрузка '!I235</f>
        <v>0</v>
      </c>
      <c r="J260" s="9">
        <f>'т.2000 выгрузка '!J235</f>
        <v>0</v>
      </c>
      <c r="K260" s="9">
        <f>'т.2000 выгрузка '!K235</f>
        <v>0</v>
      </c>
      <c r="L260" s="9">
        <f>'т.2000 выгрузка '!L235</f>
        <v>0</v>
      </c>
      <c r="M260" s="9">
        <f>'т.2000 выгрузка '!M235</f>
        <v>0</v>
      </c>
      <c r="N260" s="9">
        <f>'т.2000 выгрузка '!N235</f>
        <v>0</v>
      </c>
      <c r="O260" s="9">
        <f>'т.2000 выгрузка '!O235</f>
        <v>0</v>
      </c>
      <c r="P260" s="9">
        <f>'т.2000 выгрузка '!P235</f>
        <v>0</v>
      </c>
      <c r="Q260" s="9">
        <f>'т.2000 выгрузка '!Q235</f>
        <v>0</v>
      </c>
      <c r="R260" s="9">
        <f>'т.2000 выгрузка '!R235</f>
        <v>0</v>
      </c>
      <c r="S260" s="9">
        <f>'т.2000 выгрузка '!S235</f>
        <v>0</v>
      </c>
      <c r="T260" s="9">
        <f>'т.2000 выгрузка '!T235</f>
        <v>0</v>
      </c>
      <c r="U260" s="9">
        <f>'т.2000 выгрузка '!U235</f>
        <v>0</v>
      </c>
      <c r="V260" s="15">
        <f t="shared" ref="V260:AD275" si="114">D260-M260</f>
        <v>0</v>
      </c>
      <c r="W260" s="15">
        <f t="shared" si="112"/>
        <v>0</v>
      </c>
      <c r="X260" s="15">
        <f t="shared" si="112"/>
        <v>0</v>
      </c>
      <c r="Y260" s="15">
        <f t="shared" si="112"/>
        <v>0</v>
      </c>
      <c r="Z260" s="15">
        <f t="shared" si="112"/>
        <v>0</v>
      </c>
      <c r="AA260" s="15">
        <f t="shared" si="112"/>
        <v>0</v>
      </c>
      <c r="AB260" s="15">
        <f t="shared" si="112"/>
        <v>0</v>
      </c>
      <c r="AC260" s="15">
        <f t="shared" si="112"/>
        <v>0</v>
      </c>
      <c r="AD260" s="15">
        <f t="shared" si="112"/>
        <v>0</v>
      </c>
      <c r="AE260" s="6">
        <f t="shared" si="107"/>
        <v>0</v>
      </c>
      <c r="AF260" s="6">
        <f t="shared" si="107"/>
        <v>0</v>
      </c>
      <c r="AG260" s="99" t="str">
        <f t="shared" si="97"/>
        <v>0</v>
      </c>
      <c r="AH260" s="6">
        <f t="shared" si="101"/>
        <v>0</v>
      </c>
      <c r="AI260" s="6">
        <f t="shared" si="102"/>
        <v>0</v>
      </c>
      <c r="AJ260" s="6">
        <f t="shared" si="103"/>
        <v>0</v>
      </c>
      <c r="AK260" s="121" t="str">
        <f t="shared" si="98"/>
        <v>-</v>
      </c>
      <c r="AL260" s="121" t="str">
        <f t="shared" si="99"/>
        <v>-</v>
      </c>
      <c r="AM260" s="121" t="str">
        <f t="shared" si="100"/>
        <v>-</v>
      </c>
    </row>
    <row r="261" spans="1:39" ht="26.25">
      <c r="A261" s="8" t="s">
        <v>695</v>
      </c>
      <c r="B261" s="8" t="s">
        <v>696</v>
      </c>
      <c r="C261" s="8" t="s">
        <v>697</v>
      </c>
      <c r="D261" s="9">
        <f>'т.2000 выгрузка '!D236</f>
        <v>0</v>
      </c>
      <c r="E261" s="9">
        <f>'т.2000 выгрузка '!E236</f>
        <v>0</v>
      </c>
      <c r="F261" s="9">
        <f>'т.2000 выгрузка '!F236</f>
        <v>0</v>
      </c>
      <c r="G261" s="9">
        <f>'т.2000 выгрузка '!G236</f>
        <v>0</v>
      </c>
      <c r="H261" s="9">
        <f>'т.2000 выгрузка '!H236</f>
        <v>0</v>
      </c>
      <c r="I261" s="9">
        <f>'т.2000 выгрузка '!I236</f>
        <v>0</v>
      </c>
      <c r="J261" s="9">
        <f>'т.2000 выгрузка '!J236</f>
        <v>0</v>
      </c>
      <c r="K261" s="9">
        <f>'т.2000 выгрузка '!K236</f>
        <v>0</v>
      </c>
      <c r="L261" s="9">
        <f>'т.2000 выгрузка '!L236</f>
        <v>0</v>
      </c>
      <c r="M261" s="9">
        <f>'т.2000 выгрузка '!M236</f>
        <v>0</v>
      </c>
      <c r="N261" s="9">
        <f>'т.2000 выгрузка '!N236</f>
        <v>0</v>
      </c>
      <c r="O261" s="9">
        <f>'т.2000 выгрузка '!O236</f>
        <v>0</v>
      </c>
      <c r="P261" s="9">
        <f>'т.2000 выгрузка '!P236</f>
        <v>0</v>
      </c>
      <c r="Q261" s="9">
        <f>'т.2000 выгрузка '!Q236</f>
        <v>0</v>
      </c>
      <c r="R261" s="9">
        <f>'т.2000 выгрузка '!R236</f>
        <v>0</v>
      </c>
      <c r="S261" s="9">
        <f>'т.2000 выгрузка '!S236</f>
        <v>0</v>
      </c>
      <c r="T261" s="9">
        <f>'т.2000 выгрузка '!T236</f>
        <v>0</v>
      </c>
      <c r="U261" s="9">
        <f>'т.2000 выгрузка '!U236</f>
        <v>0</v>
      </c>
      <c r="V261" s="15">
        <f t="shared" si="114"/>
        <v>0</v>
      </c>
      <c r="W261" s="15">
        <f t="shared" si="114"/>
        <v>0</v>
      </c>
      <c r="X261" s="15">
        <f t="shared" si="114"/>
        <v>0</v>
      </c>
      <c r="Y261" s="15">
        <f t="shared" si="114"/>
        <v>0</v>
      </c>
      <c r="Z261" s="15">
        <f t="shared" si="114"/>
        <v>0</v>
      </c>
      <c r="AA261" s="15">
        <f t="shared" si="114"/>
        <v>0</v>
      </c>
      <c r="AB261" s="15">
        <f t="shared" si="114"/>
        <v>0</v>
      </c>
      <c r="AC261" s="15">
        <f t="shared" si="114"/>
        <v>0</v>
      </c>
      <c r="AD261" s="15">
        <f t="shared" si="114"/>
        <v>0</v>
      </c>
      <c r="AE261" s="6">
        <f t="shared" si="107"/>
        <v>0</v>
      </c>
      <c r="AF261" s="6">
        <f t="shared" si="107"/>
        <v>0</v>
      </c>
      <c r="AG261" s="99" t="str">
        <f t="shared" si="97"/>
        <v>0</v>
      </c>
      <c r="AH261" s="6">
        <f t="shared" si="101"/>
        <v>0</v>
      </c>
      <c r="AI261" s="6">
        <f t="shared" si="102"/>
        <v>0</v>
      </c>
      <c r="AJ261" s="6">
        <f t="shared" si="103"/>
        <v>0</v>
      </c>
      <c r="AK261" s="121" t="str">
        <f t="shared" si="98"/>
        <v>-</v>
      </c>
      <c r="AL261" s="121" t="str">
        <f t="shared" si="99"/>
        <v>-</v>
      </c>
      <c r="AM261" s="121" t="str">
        <f t="shared" si="100"/>
        <v>-</v>
      </c>
    </row>
    <row r="262" spans="1:39" ht="26.25">
      <c r="A262" s="8" t="s">
        <v>698</v>
      </c>
      <c r="B262" s="8" t="s">
        <v>699</v>
      </c>
      <c r="C262" s="8" t="s">
        <v>700</v>
      </c>
      <c r="D262" s="9">
        <f>'т.2000 выгрузка '!D237</f>
        <v>0</v>
      </c>
      <c r="E262" s="9">
        <f>'т.2000 выгрузка '!E237</f>
        <v>0</v>
      </c>
      <c r="F262" s="9">
        <f>'т.2000 выгрузка '!F237</f>
        <v>0</v>
      </c>
      <c r="G262" s="9">
        <f>'т.2000 выгрузка '!G237</f>
        <v>0</v>
      </c>
      <c r="H262" s="9">
        <f>'т.2000 выгрузка '!H237</f>
        <v>0</v>
      </c>
      <c r="I262" s="9">
        <f>'т.2000 выгрузка '!I237</f>
        <v>0</v>
      </c>
      <c r="J262" s="9">
        <f>'т.2000 выгрузка '!J237</f>
        <v>0</v>
      </c>
      <c r="K262" s="9">
        <f>'т.2000 выгрузка '!K237</f>
        <v>0</v>
      </c>
      <c r="L262" s="9">
        <f>'т.2000 выгрузка '!L237</f>
        <v>0</v>
      </c>
      <c r="M262" s="9">
        <f>'т.2000 выгрузка '!M237</f>
        <v>0</v>
      </c>
      <c r="N262" s="9">
        <f>'т.2000 выгрузка '!N237</f>
        <v>0</v>
      </c>
      <c r="O262" s="9">
        <f>'т.2000 выгрузка '!O237</f>
        <v>0</v>
      </c>
      <c r="P262" s="9">
        <f>'т.2000 выгрузка '!P237</f>
        <v>0</v>
      </c>
      <c r="Q262" s="9">
        <f>'т.2000 выгрузка '!Q237</f>
        <v>0</v>
      </c>
      <c r="R262" s="9">
        <f>'т.2000 выгрузка '!R237</f>
        <v>0</v>
      </c>
      <c r="S262" s="9">
        <f>'т.2000 выгрузка '!S237</f>
        <v>0</v>
      </c>
      <c r="T262" s="9">
        <f>'т.2000 выгрузка '!T237</f>
        <v>0</v>
      </c>
      <c r="U262" s="9">
        <f>'т.2000 выгрузка '!U237</f>
        <v>0</v>
      </c>
      <c r="V262" s="15">
        <f t="shared" si="114"/>
        <v>0</v>
      </c>
      <c r="W262" s="15">
        <f t="shared" si="114"/>
        <v>0</v>
      </c>
      <c r="X262" s="15">
        <f t="shared" si="114"/>
        <v>0</v>
      </c>
      <c r="Y262" s="15">
        <f t="shared" si="114"/>
        <v>0</v>
      </c>
      <c r="Z262" s="15">
        <f t="shared" si="114"/>
        <v>0</v>
      </c>
      <c r="AA262" s="15">
        <f t="shared" si="114"/>
        <v>0</v>
      </c>
      <c r="AB262" s="15">
        <f t="shared" si="114"/>
        <v>0</v>
      </c>
      <c r="AC262" s="15">
        <f t="shared" si="114"/>
        <v>0</v>
      </c>
      <c r="AD262" s="15">
        <f t="shared" si="114"/>
        <v>0</v>
      </c>
      <c r="AE262" s="6">
        <f t="shared" si="107"/>
        <v>0</v>
      </c>
      <c r="AF262" s="6">
        <f t="shared" si="107"/>
        <v>0</v>
      </c>
      <c r="AG262" s="99" t="str">
        <f t="shared" si="97"/>
        <v>0</v>
      </c>
      <c r="AH262" s="6">
        <f t="shared" si="101"/>
        <v>0</v>
      </c>
      <c r="AI262" s="6">
        <f t="shared" si="102"/>
        <v>0</v>
      </c>
      <c r="AJ262" s="6">
        <f t="shared" si="103"/>
        <v>0</v>
      </c>
      <c r="AK262" s="121" t="str">
        <f t="shared" si="98"/>
        <v>-</v>
      </c>
      <c r="AL262" s="121" t="str">
        <f t="shared" si="99"/>
        <v>-</v>
      </c>
      <c r="AM262" s="121" t="str">
        <f t="shared" si="100"/>
        <v>-</v>
      </c>
    </row>
    <row r="263" spans="1:39" ht="15">
      <c r="A263" s="8" t="s">
        <v>701</v>
      </c>
      <c r="B263" s="8" t="s">
        <v>702</v>
      </c>
      <c r="C263" s="8" t="s">
        <v>703</v>
      </c>
      <c r="D263" s="9">
        <f>'т.2000 выгрузка '!D238</f>
        <v>0</v>
      </c>
      <c r="E263" s="9">
        <f>'т.2000 выгрузка '!E238</f>
        <v>0</v>
      </c>
      <c r="F263" s="9">
        <f>'т.2000 выгрузка '!F238</f>
        <v>0</v>
      </c>
      <c r="G263" s="9">
        <f>'т.2000 выгрузка '!G238</f>
        <v>0</v>
      </c>
      <c r="H263" s="9">
        <f>'т.2000 выгрузка '!H238</f>
        <v>0</v>
      </c>
      <c r="I263" s="9">
        <f>'т.2000 выгрузка '!I238</f>
        <v>0</v>
      </c>
      <c r="J263" s="9">
        <f>'т.2000 выгрузка '!J238</f>
        <v>0</v>
      </c>
      <c r="K263" s="9">
        <f>'т.2000 выгрузка '!K238</f>
        <v>0</v>
      </c>
      <c r="L263" s="9">
        <f>'т.2000 выгрузка '!L238</f>
        <v>0</v>
      </c>
      <c r="M263" s="9">
        <f>'т.2000 выгрузка '!M238</f>
        <v>0</v>
      </c>
      <c r="N263" s="9">
        <f>'т.2000 выгрузка '!N238</f>
        <v>0</v>
      </c>
      <c r="O263" s="9">
        <f>'т.2000 выгрузка '!O238</f>
        <v>0</v>
      </c>
      <c r="P263" s="9">
        <f>'т.2000 выгрузка '!P238</f>
        <v>0</v>
      </c>
      <c r="Q263" s="9">
        <f>'т.2000 выгрузка '!Q238</f>
        <v>0</v>
      </c>
      <c r="R263" s="9">
        <f>'т.2000 выгрузка '!R238</f>
        <v>0</v>
      </c>
      <c r="S263" s="9">
        <f>'т.2000 выгрузка '!S238</f>
        <v>0</v>
      </c>
      <c r="T263" s="9">
        <f>'т.2000 выгрузка '!T238</f>
        <v>0</v>
      </c>
      <c r="U263" s="9">
        <f>'т.2000 выгрузка '!U238</f>
        <v>0</v>
      </c>
      <c r="V263" s="15">
        <f t="shared" si="114"/>
        <v>0</v>
      </c>
      <c r="W263" s="15">
        <f t="shared" si="114"/>
        <v>0</v>
      </c>
      <c r="X263" s="15">
        <f t="shared" si="114"/>
        <v>0</v>
      </c>
      <c r="Y263" s="15">
        <f t="shared" si="114"/>
        <v>0</v>
      </c>
      <c r="Z263" s="15">
        <f t="shared" si="114"/>
        <v>0</v>
      </c>
      <c r="AA263" s="15">
        <f t="shared" si="114"/>
        <v>0</v>
      </c>
      <c r="AB263" s="15">
        <f t="shared" si="114"/>
        <v>0</v>
      </c>
      <c r="AC263" s="15">
        <f t="shared" si="114"/>
        <v>0</v>
      </c>
      <c r="AD263" s="15">
        <f t="shared" si="114"/>
        <v>0</v>
      </c>
      <c r="AE263" s="6">
        <f t="shared" si="107"/>
        <v>0</v>
      </c>
      <c r="AF263" s="6">
        <f t="shared" si="107"/>
        <v>0</v>
      </c>
      <c r="AG263" s="99" t="str">
        <f t="shared" si="97"/>
        <v>0</v>
      </c>
      <c r="AH263" s="6">
        <f t="shared" si="101"/>
        <v>0</v>
      </c>
      <c r="AI263" s="6">
        <f t="shared" si="102"/>
        <v>0</v>
      </c>
      <c r="AJ263" s="6">
        <f t="shared" si="103"/>
        <v>0</v>
      </c>
      <c r="AK263" s="121" t="str">
        <f t="shared" si="98"/>
        <v>-</v>
      </c>
      <c r="AL263" s="121" t="str">
        <f t="shared" si="99"/>
        <v>-</v>
      </c>
      <c r="AM263" s="121" t="str">
        <f t="shared" si="100"/>
        <v>-</v>
      </c>
    </row>
    <row r="264" spans="1:39" ht="26.25">
      <c r="A264" s="8" t="s">
        <v>704</v>
      </c>
      <c r="B264" s="8" t="s">
        <v>705</v>
      </c>
      <c r="C264" s="8" t="s">
        <v>706</v>
      </c>
      <c r="D264" s="9">
        <f>'т.2000 выгрузка '!D239</f>
        <v>0</v>
      </c>
      <c r="E264" s="9">
        <f>'т.2000 выгрузка '!E239</f>
        <v>0</v>
      </c>
      <c r="F264" s="9">
        <f>'т.2000 выгрузка '!F239</f>
        <v>0</v>
      </c>
      <c r="G264" s="9">
        <f>'т.2000 выгрузка '!G239</f>
        <v>0</v>
      </c>
      <c r="H264" s="9">
        <f>'т.2000 выгрузка '!H239</f>
        <v>0</v>
      </c>
      <c r="I264" s="9">
        <f>'т.2000 выгрузка '!I239</f>
        <v>0</v>
      </c>
      <c r="J264" s="9">
        <f>'т.2000 выгрузка '!J239</f>
        <v>0</v>
      </c>
      <c r="K264" s="9">
        <f>'т.2000 выгрузка '!K239</f>
        <v>0</v>
      </c>
      <c r="L264" s="9">
        <f>'т.2000 выгрузка '!L239</f>
        <v>0</v>
      </c>
      <c r="M264" s="9">
        <f>'т.2000 выгрузка '!M239</f>
        <v>0</v>
      </c>
      <c r="N264" s="9">
        <f>'т.2000 выгрузка '!N239</f>
        <v>0</v>
      </c>
      <c r="O264" s="9">
        <f>'т.2000 выгрузка '!O239</f>
        <v>0</v>
      </c>
      <c r="P264" s="9">
        <f>'т.2000 выгрузка '!P239</f>
        <v>0</v>
      </c>
      <c r="Q264" s="9">
        <f>'т.2000 выгрузка '!Q239</f>
        <v>0</v>
      </c>
      <c r="R264" s="9">
        <f>'т.2000 выгрузка '!R239</f>
        <v>0</v>
      </c>
      <c r="S264" s="9">
        <f>'т.2000 выгрузка '!S239</f>
        <v>0</v>
      </c>
      <c r="T264" s="9">
        <f>'т.2000 выгрузка '!T239</f>
        <v>0</v>
      </c>
      <c r="U264" s="9">
        <f>'т.2000 выгрузка '!U239</f>
        <v>0</v>
      </c>
      <c r="V264" s="15">
        <f t="shared" si="114"/>
        <v>0</v>
      </c>
      <c r="W264" s="15">
        <f t="shared" si="114"/>
        <v>0</v>
      </c>
      <c r="X264" s="15">
        <f t="shared" si="114"/>
        <v>0</v>
      </c>
      <c r="Y264" s="15">
        <f t="shared" si="114"/>
        <v>0</v>
      </c>
      <c r="Z264" s="15">
        <f t="shared" si="114"/>
        <v>0</v>
      </c>
      <c r="AA264" s="15">
        <f t="shared" si="114"/>
        <v>0</v>
      </c>
      <c r="AB264" s="15">
        <f t="shared" si="114"/>
        <v>0</v>
      </c>
      <c r="AC264" s="15">
        <f t="shared" si="114"/>
        <v>0</v>
      </c>
      <c r="AD264" s="15">
        <f t="shared" si="114"/>
        <v>0</v>
      </c>
      <c r="AE264" s="6">
        <f t="shared" si="107"/>
        <v>0</v>
      </c>
      <c r="AF264" s="6">
        <f t="shared" si="107"/>
        <v>0</v>
      </c>
      <c r="AG264" s="99" t="str">
        <f t="shared" si="97"/>
        <v>0</v>
      </c>
      <c r="AH264" s="6">
        <f t="shared" si="101"/>
        <v>0</v>
      </c>
      <c r="AI264" s="6">
        <f t="shared" si="102"/>
        <v>0</v>
      </c>
      <c r="AJ264" s="6">
        <f t="shared" si="103"/>
        <v>0</v>
      </c>
      <c r="AK264" s="121" t="str">
        <f t="shared" si="98"/>
        <v>-</v>
      </c>
      <c r="AL264" s="121" t="str">
        <f t="shared" si="99"/>
        <v>-</v>
      </c>
      <c r="AM264" s="121" t="str">
        <f t="shared" si="100"/>
        <v>-</v>
      </c>
    </row>
    <row r="265" spans="1:39" ht="26.25">
      <c r="A265" s="8" t="s">
        <v>707</v>
      </c>
      <c r="B265" s="8" t="s">
        <v>708</v>
      </c>
      <c r="C265" s="8" t="s">
        <v>709</v>
      </c>
      <c r="D265" s="9">
        <f>'т.2000 выгрузка '!D240</f>
        <v>0</v>
      </c>
      <c r="E265" s="9">
        <f>'т.2000 выгрузка '!E240</f>
        <v>0</v>
      </c>
      <c r="F265" s="9">
        <f>'т.2000 выгрузка '!F240</f>
        <v>0</v>
      </c>
      <c r="G265" s="9">
        <f>'т.2000 выгрузка '!G240</f>
        <v>0</v>
      </c>
      <c r="H265" s="9">
        <f>'т.2000 выгрузка '!H240</f>
        <v>0</v>
      </c>
      <c r="I265" s="9">
        <f>'т.2000 выгрузка '!I240</f>
        <v>0</v>
      </c>
      <c r="J265" s="9">
        <f>'т.2000 выгрузка '!J240</f>
        <v>0</v>
      </c>
      <c r="K265" s="9">
        <f>'т.2000 выгрузка '!K240</f>
        <v>0</v>
      </c>
      <c r="L265" s="9">
        <f>'т.2000 выгрузка '!L240</f>
        <v>0</v>
      </c>
      <c r="M265" s="9">
        <f>'т.2000 выгрузка '!M240</f>
        <v>0</v>
      </c>
      <c r="N265" s="9">
        <f>'т.2000 выгрузка '!N240</f>
        <v>0</v>
      </c>
      <c r="O265" s="9">
        <f>'т.2000 выгрузка '!O240</f>
        <v>0</v>
      </c>
      <c r="P265" s="9">
        <f>'т.2000 выгрузка '!P240</f>
        <v>0</v>
      </c>
      <c r="Q265" s="9">
        <f>'т.2000 выгрузка '!Q240</f>
        <v>0</v>
      </c>
      <c r="R265" s="9">
        <f>'т.2000 выгрузка '!R240</f>
        <v>0</v>
      </c>
      <c r="S265" s="9">
        <f>'т.2000 выгрузка '!S240</f>
        <v>0</v>
      </c>
      <c r="T265" s="9">
        <f>'т.2000 выгрузка '!T240</f>
        <v>0</v>
      </c>
      <c r="U265" s="9">
        <f>'т.2000 выгрузка '!U240</f>
        <v>0</v>
      </c>
      <c r="V265" s="15">
        <f t="shared" si="114"/>
        <v>0</v>
      </c>
      <c r="W265" s="15">
        <f t="shared" si="114"/>
        <v>0</v>
      </c>
      <c r="X265" s="15">
        <f t="shared" si="114"/>
        <v>0</v>
      </c>
      <c r="Y265" s="15">
        <f t="shared" si="114"/>
        <v>0</v>
      </c>
      <c r="Z265" s="15">
        <f t="shared" si="114"/>
        <v>0</v>
      </c>
      <c r="AA265" s="15">
        <f t="shared" si="114"/>
        <v>0</v>
      </c>
      <c r="AB265" s="15">
        <f t="shared" si="114"/>
        <v>0</v>
      </c>
      <c r="AC265" s="15">
        <f t="shared" si="114"/>
        <v>0</v>
      </c>
      <c r="AD265" s="15">
        <f t="shared" si="114"/>
        <v>0</v>
      </c>
      <c r="AE265" s="6">
        <f t="shared" si="107"/>
        <v>0</v>
      </c>
      <c r="AF265" s="6">
        <f t="shared" si="107"/>
        <v>0</v>
      </c>
      <c r="AG265" s="99" t="str">
        <f t="shared" si="97"/>
        <v>0</v>
      </c>
      <c r="AH265" s="6">
        <f t="shared" si="101"/>
        <v>0</v>
      </c>
      <c r="AI265" s="6">
        <f t="shared" si="102"/>
        <v>0</v>
      </c>
      <c r="AJ265" s="6">
        <f t="shared" si="103"/>
        <v>0</v>
      </c>
      <c r="AK265" s="121" t="str">
        <f t="shared" si="98"/>
        <v>-</v>
      </c>
      <c r="AL265" s="121" t="str">
        <f t="shared" si="99"/>
        <v>-</v>
      </c>
      <c r="AM265" s="121" t="str">
        <f t="shared" si="100"/>
        <v>-</v>
      </c>
    </row>
    <row r="266" spans="1:39" ht="15">
      <c r="A266" s="8" t="s">
        <v>710</v>
      </c>
      <c r="B266" s="8" t="s">
        <v>711</v>
      </c>
      <c r="C266" s="8" t="s">
        <v>712</v>
      </c>
      <c r="D266" s="9">
        <f>'т.2000 выгрузка '!D241</f>
        <v>0</v>
      </c>
      <c r="E266" s="9">
        <f>'т.2000 выгрузка '!E241</f>
        <v>0</v>
      </c>
      <c r="F266" s="9">
        <f>'т.2000 выгрузка '!F241</f>
        <v>0</v>
      </c>
      <c r="G266" s="9">
        <f>'т.2000 выгрузка '!G241</f>
        <v>0</v>
      </c>
      <c r="H266" s="9">
        <f>'т.2000 выгрузка '!H241</f>
        <v>0</v>
      </c>
      <c r="I266" s="9">
        <f>'т.2000 выгрузка '!I241</f>
        <v>0</v>
      </c>
      <c r="J266" s="9">
        <f>'т.2000 выгрузка '!J241</f>
        <v>0</v>
      </c>
      <c r="K266" s="9">
        <f>'т.2000 выгрузка '!K241</f>
        <v>0</v>
      </c>
      <c r="L266" s="9">
        <f>'т.2000 выгрузка '!L241</f>
        <v>0</v>
      </c>
      <c r="M266" s="9">
        <f>'т.2000 выгрузка '!M241</f>
        <v>0</v>
      </c>
      <c r="N266" s="9">
        <f>'т.2000 выгрузка '!N241</f>
        <v>0</v>
      </c>
      <c r="O266" s="9">
        <f>'т.2000 выгрузка '!O241</f>
        <v>0</v>
      </c>
      <c r="P266" s="9">
        <f>'т.2000 выгрузка '!P241</f>
        <v>0</v>
      </c>
      <c r="Q266" s="9">
        <f>'т.2000 выгрузка '!Q241</f>
        <v>0</v>
      </c>
      <c r="R266" s="9">
        <f>'т.2000 выгрузка '!R241</f>
        <v>0</v>
      </c>
      <c r="S266" s="9">
        <f>'т.2000 выгрузка '!S241</f>
        <v>0</v>
      </c>
      <c r="T266" s="9">
        <f>'т.2000 выгрузка '!T241</f>
        <v>0</v>
      </c>
      <c r="U266" s="9">
        <f>'т.2000 выгрузка '!U241</f>
        <v>0</v>
      </c>
      <c r="V266" s="15">
        <f t="shared" si="114"/>
        <v>0</v>
      </c>
      <c r="W266" s="15">
        <f t="shared" si="114"/>
        <v>0</v>
      </c>
      <c r="X266" s="15">
        <f t="shared" si="114"/>
        <v>0</v>
      </c>
      <c r="Y266" s="15">
        <f t="shared" si="114"/>
        <v>0</v>
      </c>
      <c r="Z266" s="15">
        <f t="shared" si="114"/>
        <v>0</v>
      </c>
      <c r="AA266" s="15">
        <f t="shared" si="114"/>
        <v>0</v>
      </c>
      <c r="AB266" s="15">
        <f t="shared" si="114"/>
        <v>0</v>
      </c>
      <c r="AC266" s="15">
        <f t="shared" si="114"/>
        <v>0</v>
      </c>
      <c r="AD266" s="15">
        <f t="shared" si="114"/>
        <v>0</v>
      </c>
      <c r="AE266" s="6">
        <f t="shared" si="107"/>
        <v>0</v>
      </c>
      <c r="AF266" s="6">
        <f t="shared" si="107"/>
        <v>0</v>
      </c>
      <c r="AG266" s="99" t="str">
        <f t="shared" ref="AG266:AG291" si="115">IF(AND(Y266&lt;&gt;0, OR(V266&lt;&gt;0, Z266&lt;&gt;0)), "0", IF(AND(Y266=0, AND(V266=0, Z266=0)), "0", 0-1))</f>
        <v>0</v>
      </c>
      <c r="AH266" s="6">
        <f t="shared" si="101"/>
        <v>0</v>
      </c>
      <c r="AI266" s="6">
        <f t="shared" si="102"/>
        <v>0</v>
      </c>
      <c r="AJ266" s="6">
        <f t="shared" si="103"/>
        <v>0</v>
      </c>
      <c r="AK266" s="121" t="str">
        <f t="shared" ref="AK266:AK291" si="116">IFERROR(G266/D266,"-")</f>
        <v>-</v>
      </c>
      <c r="AL266" s="121" t="str">
        <f t="shared" ref="AL266:AL291" si="117">IFERROR(P266/M266,"-")</f>
        <v>-</v>
      </c>
      <c r="AM266" s="121" t="str">
        <f t="shared" ref="AM266:AM291" si="118">IFERROR(Y266/V266,"-")</f>
        <v>-</v>
      </c>
    </row>
    <row r="267" spans="1:39" ht="26.25">
      <c r="A267" s="8" t="s">
        <v>713</v>
      </c>
      <c r="B267" s="8" t="s">
        <v>714</v>
      </c>
      <c r="C267" s="8" t="s">
        <v>715</v>
      </c>
      <c r="D267" s="9">
        <f>'т.2000 выгрузка '!D242</f>
        <v>0</v>
      </c>
      <c r="E267" s="9">
        <f>'т.2000 выгрузка '!E242</f>
        <v>0</v>
      </c>
      <c r="F267" s="9">
        <f>'т.2000 выгрузка '!F242</f>
        <v>0</v>
      </c>
      <c r="G267" s="9">
        <f>'т.2000 выгрузка '!G242</f>
        <v>0</v>
      </c>
      <c r="H267" s="9">
        <f>'т.2000 выгрузка '!H242</f>
        <v>0</v>
      </c>
      <c r="I267" s="9">
        <f>'т.2000 выгрузка '!I242</f>
        <v>0</v>
      </c>
      <c r="J267" s="9">
        <f>'т.2000 выгрузка '!J242</f>
        <v>0</v>
      </c>
      <c r="K267" s="9">
        <f>'т.2000 выгрузка '!K242</f>
        <v>0</v>
      </c>
      <c r="L267" s="9">
        <f>'т.2000 выгрузка '!L242</f>
        <v>0</v>
      </c>
      <c r="M267" s="9">
        <f>'т.2000 выгрузка '!M242</f>
        <v>0</v>
      </c>
      <c r="N267" s="9">
        <f>'т.2000 выгрузка '!N242</f>
        <v>0</v>
      </c>
      <c r="O267" s="9">
        <f>'т.2000 выгрузка '!O242</f>
        <v>0</v>
      </c>
      <c r="P267" s="9">
        <f>'т.2000 выгрузка '!P242</f>
        <v>0</v>
      </c>
      <c r="Q267" s="9">
        <f>'т.2000 выгрузка '!Q242</f>
        <v>0</v>
      </c>
      <c r="R267" s="9">
        <f>'т.2000 выгрузка '!R242</f>
        <v>0</v>
      </c>
      <c r="S267" s="9">
        <f>'т.2000 выгрузка '!S242</f>
        <v>0</v>
      </c>
      <c r="T267" s="9">
        <f>'т.2000 выгрузка '!T242</f>
        <v>0</v>
      </c>
      <c r="U267" s="9">
        <f>'т.2000 выгрузка '!U242</f>
        <v>0</v>
      </c>
      <c r="V267" s="15">
        <f t="shared" si="114"/>
        <v>0</v>
      </c>
      <c r="W267" s="15">
        <f t="shared" si="114"/>
        <v>0</v>
      </c>
      <c r="X267" s="15">
        <f t="shared" si="114"/>
        <v>0</v>
      </c>
      <c r="Y267" s="15">
        <f t="shared" si="114"/>
        <v>0</v>
      </c>
      <c r="Z267" s="15">
        <f t="shared" si="114"/>
        <v>0</v>
      </c>
      <c r="AA267" s="15">
        <f t="shared" si="114"/>
        <v>0</v>
      </c>
      <c r="AB267" s="15">
        <f t="shared" si="114"/>
        <v>0</v>
      </c>
      <c r="AC267" s="15">
        <f t="shared" si="114"/>
        <v>0</v>
      </c>
      <c r="AD267" s="15">
        <f t="shared" si="114"/>
        <v>0</v>
      </c>
      <c r="AE267" s="6">
        <f t="shared" si="107"/>
        <v>0</v>
      </c>
      <c r="AF267" s="6">
        <f t="shared" si="107"/>
        <v>0</v>
      </c>
      <c r="AG267" s="99" t="str">
        <f t="shared" si="115"/>
        <v>0</v>
      </c>
      <c r="AH267" s="6">
        <f t="shared" si="101"/>
        <v>0</v>
      </c>
      <c r="AI267" s="6">
        <f t="shared" si="102"/>
        <v>0</v>
      </c>
      <c r="AJ267" s="6">
        <f t="shared" si="103"/>
        <v>0</v>
      </c>
      <c r="AK267" s="121" t="str">
        <f t="shared" si="116"/>
        <v>-</v>
      </c>
      <c r="AL267" s="121" t="str">
        <f t="shared" si="117"/>
        <v>-</v>
      </c>
      <c r="AM267" s="121" t="str">
        <f t="shared" si="118"/>
        <v>-</v>
      </c>
    </row>
    <row r="268" spans="1:39" ht="15">
      <c r="A268" s="8" t="s">
        <v>716</v>
      </c>
      <c r="B268" s="8" t="s">
        <v>717</v>
      </c>
      <c r="C268" s="8" t="s">
        <v>718</v>
      </c>
      <c r="D268" s="9">
        <f>'т.2000 выгрузка '!D243</f>
        <v>0</v>
      </c>
      <c r="E268" s="9">
        <f>'т.2000 выгрузка '!E243</f>
        <v>0</v>
      </c>
      <c r="F268" s="9">
        <f>'т.2000 выгрузка '!F243</f>
        <v>0</v>
      </c>
      <c r="G268" s="9">
        <f>'т.2000 выгрузка '!G243</f>
        <v>0</v>
      </c>
      <c r="H268" s="9">
        <f>'т.2000 выгрузка '!H243</f>
        <v>0</v>
      </c>
      <c r="I268" s="9">
        <f>'т.2000 выгрузка '!I243</f>
        <v>0</v>
      </c>
      <c r="J268" s="9">
        <f>'т.2000 выгрузка '!J243</f>
        <v>0</v>
      </c>
      <c r="K268" s="9">
        <f>'т.2000 выгрузка '!K243</f>
        <v>0</v>
      </c>
      <c r="L268" s="9">
        <f>'т.2000 выгрузка '!L243</f>
        <v>0</v>
      </c>
      <c r="M268" s="9">
        <f>'т.2000 выгрузка '!M243</f>
        <v>0</v>
      </c>
      <c r="N268" s="9">
        <f>'т.2000 выгрузка '!N243</f>
        <v>0</v>
      </c>
      <c r="O268" s="9">
        <f>'т.2000 выгрузка '!O243</f>
        <v>0</v>
      </c>
      <c r="P268" s="9">
        <f>'т.2000 выгрузка '!P243</f>
        <v>0</v>
      </c>
      <c r="Q268" s="9">
        <f>'т.2000 выгрузка '!Q243</f>
        <v>0</v>
      </c>
      <c r="R268" s="9">
        <f>'т.2000 выгрузка '!R243</f>
        <v>0</v>
      </c>
      <c r="S268" s="9">
        <f>'т.2000 выгрузка '!S243</f>
        <v>0</v>
      </c>
      <c r="T268" s="9">
        <f>'т.2000 выгрузка '!T243</f>
        <v>0</v>
      </c>
      <c r="U268" s="9">
        <f>'т.2000 выгрузка '!U243</f>
        <v>0</v>
      </c>
      <c r="V268" s="15">
        <f t="shared" si="114"/>
        <v>0</v>
      </c>
      <c r="W268" s="15">
        <f t="shared" si="114"/>
        <v>0</v>
      </c>
      <c r="X268" s="15">
        <f t="shared" si="114"/>
        <v>0</v>
      </c>
      <c r="Y268" s="15">
        <f t="shared" si="114"/>
        <v>0</v>
      </c>
      <c r="Z268" s="15">
        <f t="shared" si="114"/>
        <v>0</v>
      </c>
      <c r="AA268" s="15">
        <f t="shared" si="114"/>
        <v>0</v>
      </c>
      <c r="AB268" s="15">
        <f t="shared" si="114"/>
        <v>0</v>
      </c>
      <c r="AC268" s="15">
        <f t="shared" si="114"/>
        <v>0</v>
      </c>
      <c r="AD268" s="15">
        <f t="shared" si="114"/>
        <v>0</v>
      </c>
      <c r="AE268" s="6">
        <f t="shared" si="107"/>
        <v>0</v>
      </c>
      <c r="AF268" s="6">
        <f t="shared" si="107"/>
        <v>0</v>
      </c>
      <c r="AG268" s="99" t="str">
        <f t="shared" si="115"/>
        <v>0</v>
      </c>
      <c r="AH268" s="6">
        <f t="shared" ref="AH268:AH291" si="119">Z268-AA268-AC268</f>
        <v>0</v>
      </c>
      <c r="AI268" s="6">
        <f t="shared" ref="AI268:AI291" si="120">AA268-AB268</f>
        <v>0</v>
      </c>
      <c r="AJ268" s="6">
        <f t="shared" ref="AJ268:AJ291" si="121">AC268-AD268</f>
        <v>0</v>
      </c>
      <c r="AK268" s="121" t="str">
        <f t="shared" si="116"/>
        <v>-</v>
      </c>
      <c r="AL268" s="121" t="str">
        <f t="shared" si="117"/>
        <v>-</v>
      </c>
      <c r="AM268" s="121" t="str">
        <f t="shared" si="118"/>
        <v>-</v>
      </c>
    </row>
    <row r="269" spans="1:39" ht="15">
      <c r="A269" s="16" t="s">
        <v>801</v>
      </c>
      <c r="B269" s="17"/>
      <c r="C269" s="17"/>
      <c r="D269" s="18">
        <f>D258-D259-D260-D261-D262-D264-D265-D266-D267-D268</f>
        <v>0</v>
      </c>
      <c r="E269" s="18">
        <f t="shared" ref="E269:U269" si="122">E258-E259-E260-E261-E262-E264-E265-E266-E267-E268</f>
        <v>0</v>
      </c>
      <c r="F269" s="18">
        <f t="shared" si="122"/>
        <v>0</v>
      </c>
      <c r="G269" s="18">
        <f t="shared" si="122"/>
        <v>0</v>
      </c>
      <c r="H269" s="18">
        <f t="shared" si="122"/>
        <v>0</v>
      </c>
      <c r="I269" s="18">
        <f t="shared" si="122"/>
        <v>0</v>
      </c>
      <c r="J269" s="18">
        <f t="shared" si="122"/>
        <v>0</v>
      </c>
      <c r="K269" s="18">
        <f t="shared" si="122"/>
        <v>0</v>
      </c>
      <c r="L269" s="18">
        <f t="shared" si="122"/>
        <v>0</v>
      </c>
      <c r="M269" s="18">
        <f t="shared" si="122"/>
        <v>0</v>
      </c>
      <c r="N269" s="18">
        <f t="shared" si="122"/>
        <v>0</v>
      </c>
      <c r="O269" s="18">
        <f t="shared" si="122"/>
        <v>0</v>
      </c>
      <c r="P269" s="18">
        <f t="shared" si="122"/>
        <v>0</v>
      </c>
      <c r="Q269" s="18">
        <f t="shared" si="122"/>
        <v>0</v>
      </c>
      <c r="R269" s="18">
        <f t="shared" si="122"/>
        <v>0</v>
      </c>
      <c r="S269" s="18">
        <f t="shared" si="122"/>
        <v>0</v>
      </c>
      <c r="T269" s="18">
        <f t="shared" si="122"/>
        <v>0</v>
      </c>
      <c r="U269" s="18">
        <f t="shared" si="122"/>
        <v>0</v>
      </c>
      <c r="V269" s="18">
        <f t="shared" si="114"/>
        <v>0</v>
      </c>
      <c r="W269" s="18">
        <f t="shared" si="114"/>
        <v>0</v>
      </c>
      <c r="X269" s="18">
        <f t="shared" si="114"/>
        <v>0</v>
      </c>
      <c r="Y269" s="18">
        <f t="shared" si="114"/>
        <v>0</v>
      </c>
      <c r="Z269" s="18">
        <f t="shared" si="114"/>
        <v>0</v>
      </c>
      <c r="AA269" s="18">
        <f t="shared" si="114"/>
        <v>0</v>
      </c>
      <c r="AB269" s="18">
        <f t="shared" si="114"/>
        <v>0</v>
      </c>
      <c r="AC269" s="18">
        <f t="shared" si="114"/>
        <v>0</v>
      </c>
      <c r="AD269" s="18">
        <f t="shared" si="114"/>
        <v>0</v>
      </c>
      <c r="AE269" s="29">
        <f t="shared" si="107"/>
        <v>0</v>
      </c>
      <c r="AF269" s="29">
        <f t="shared" si="107"/>
        <v>0</v>
      </c>
      <c r="AG269" s="99" t="str">
        <f t="shared" si="115"/>
        <v>0</v>
      </c>
      <c r="AH269" s="29">
        <f t="shared" si="119"/>
        <v>0</v>
      </c>
      <c r="AI269" s="29">
        <f t="shared" si="120"/>
        <v>0</v>
      </c>
      <c r="AJ269" s="29">
        <f t="shared" si="121"/>
        <v>0</v>
      </c>
      <c r="AK269" s="121" t="str">
        <f t="shared" si="116"/>
        <v>-</v>
      </c>
      <c r="AL269" s="121" t="str">
        <f t="shared" si="117"/>
        <v>-</v>
      </c>
      <c r="AM269" s="121" t="str">
        <f t="shared" si="118"/>
        <v>-</v>
      </c>
    </row>
    <row r="270" spans="1:39" ht="77.25">
      <c r="A270" s="8" t="s">
        <v>719</v>
      </c>
      <c r="B270" s="8" t="s">
        <v>720</v>
      </c>
      <c r="C270" s="8" t="s">
        <v>721</v>
      </c>
      <c r="D270" s="9">
        <f>'т.2000 выгрузка '!D244</f>
        <v>0</v>
      </c>
      <c r="E270" s="9">
        <f>'т.2000 выгрузка '!E244</f>
        <v>0</v>
      </c>
      <c r="F270" s="9">
        <f>'т.2000 выгрузка '!F244</f>
        <v>0</v>
      </c>
      <c r="G270" s="9">
        <f>'т.2000 выгрузка '!G244</f>
        <v>0</v>
      </c>
      <c r="H270" s="9">
        <f>'т.2000 выгрузка '!H244</f>
        <v>0</v>
      </c>
      <c r="I270" s="9">
        <f>'т.2000 выгрузка '!I244</f>
        <v>0</v>
      </c>
      <c r="J270" s="9">
        <f>'т.2000 выгрузка '!J244</f>
        <v>0</v>
      </c>
      <c r="K270" s="9">
        <f>'т.2000 выгрузка '!K244</f>
        <v>0</v>
      </c>
      <c r="L270" s="9">
        <f>'т.2000 выгрузка '!L244</f>
        <v>0</v>
      </c>
      <c r="M270" s="9">
        <f>'т.2000 выгрузка '!M244</f>
        <v>0</v>
      </c>
      <c r="N270" s="9">
        <f>'т.2000 выгрузка '!N244</f>
        <v>0</v>
      </c>
      <c r="O270" s="9">
        <f>'т.2000 выгрузка '!O244</f>
        <v>0</v>
      </c>
      <c r="P270" s="9">
        <f>'т.2000 выгрузка '!P244</f>
        <v>0</v>
      </c>
      <c r="Q270" s="9">
        <f>'т.2000 выгрузка '!Q244</f>
        <v>0</v>
      </c>
      <c r="R270" s="9">
        <f>'т.2000 выгрузка '!R244</f>
        <v>0</v>
      </c>
      <c r="S270" s="9">
        <f>'т.2000 выгрузка '!S244</f>
        <v>0</v>
      </c>
      <c r="T270" s="9">
        <f>'т.2000 выгрузка '!T244</f>
        <v>0</v>
      </c>
      <c r="U270" s="9">
        <f>'т.2000 выгрузка '!U244</f>
        <v>0</v>
      </c>
      <c r="V270" s="15">
        <f t="shared" si="114"/>
        <v>0</v>
      </c>
      <c r="W270" s="15">
        <f t="shared" si="114"/>
        <v>0</v>
      </c>
      <c r="X270" s="15">
        <f t="shared" si="114"/>
        <v>0</v>
      </c>
      <c r="Y270" s="15">
        <f t="shared" si="114"/>
        <v>0</v>
      </c>
      <c r="Z270" s="15">
        <f t="shared" si="114"/>
        <v>0</v>
      </c>
      <c r="AA270" s="15">
        <f t="shared" si="114"/>
        <v>0</v>
      </c>
      <c r="AB270" s="15">
        <f t="shared" si="114"/>
        <v>0</v>
      </c>
      <c r="AC270" s="15">
        <f t="shared" si="114"/>
        <v>0</v>
      </c>
      <c r="AD270" s="15">
        <f t="shared" si="114"/>
        <v>0</v>
      </c>
      <c r="AE270" s="6">
        <f t="shared" si="107"/>
        <v>0</v>
      </c>
      <c r="AF270" s="6">
        <f t="shared" si="107"/>
        <v>0</v>
      </c>
      <c r="AG270" s="99" t="str">
        <f t="shared" si="115"/>
        <v>0</v>
      </c>
      <c r="AH270" s="6">
        <f t="shared" si="119"/>
        <v>0</v>
      </c>
      <c r="AI270" s="6">
        <f t="shared" si="120"/>
        <v>0</v>
      </c>
      <c r="AJ270" s="6">
        <f t="shared" si="121"/>
        <v>0</v>
      </c>
      <c r="AK270" s="121" t="str">
        <f t="shared" si="116"/>
        <v>-</v>
      </c>
      <c r="AL270" s="121" t="str">
        <f t="shared" si="117"/>
        <v>-</v>
      </c>
      <c r="AM270" s="121" t="str">
        <f t="shared" si="118"/>
        <v>-</v>
      </c>
    </row>
    <row r="271" spans="1:39" ht="39">
      <c r="A271" s="8" t="s">
        <v>722</v>
      </c>
      <c r="B271" s="8" t="s">
        <v>723</v>
      </c>
      <c r="C271" s="8" t="s">
        <v>724</v>
      </c>
      <c r="D271" s="9">
        <f>'т.2000 выгрузка '!D245</f>
        <v>0</v>
      </c>
      <c r="E271" s="9">
        <f>'т.2000 выгрузка '!E245</f>
        <v>0</v>
      </c>
      <c r="F271" s="9">
        <f>'т.2000 выгрузка '!F245</f>
        <v>0</v>
      </c>
      <c r="G271" s="9">
        <f>'т.2000 выгрузка '!G245</f>
        <v>0</v>
      </c>
      <c r="H271" s="9">
        <f>'т.2000 выгрузка '!H245</f>
        <v>0</v>
      </c>
      <c r="I271" s="9">
        <f>'т.2000 выгрузка '!I245</f>
        <v>0</v>
      </c>
      <c r="J271" s="9">
        <f>'т.2000 выгрузка '!J245</f>
        <v>0</v>
      </c>
      <c r="K271" s="9">
        <f>'т.2000 выгрузка '!K245</f>
        <v>0</v>
      </c>
      <c r="L271" s="9">
        <f>'т.2000 выгрузка '!L245</f>
        <v>0</v>
      </c>
      <c r="M271" s="9">
        <f>'т.2000 выгрузка '!M245</f>
        <v>0</v>
      </c>
      <c r="N271" s="9">
        <f>'т.2000 выгрузка '!N245</f>
        <v>0</v>
      </c>
      <c r="O271" s="9">
        <f>'т.2000 выгрузка '!O245</f>
        <v>0</v>
      </c>
      <c r="P271" s="9">
        <f>'т.2000 выгрузка '!P245</f>
        <v>0</v>
      </c>
      <c r="Q271" s="9">
        <f>'т.2000 выгрузка '!Q245</f>
        <v>0</v>
      </c>
      <c r="R271" s="9">
        <f>'т.2000 выгрузка '!R245</f>
        <v>0</v>
      </c>
      <c r="S271" s="9">
        <f>'т.2000 выгрузка '!S245</f>
        <v>0</v>
      </c>
      <c r="T271" s="9">
        <f>'т.2000 выгрузка '!T245</f>
        <v>0</v>
      </c>
      <c r="U271" s="9">
        <f>'т.2000 выгрузка '!U245</f>
        <v>0</v>
      </c>
      <c r="V271" s="15">
        <f t="shared" si="114"/>
        <v>0</v>
      </c>
      <c r="W271" s="15">
        <f t="shared" si="114"/>
        <v>0</v>
      </c>
      <c r="X271" s="15">
        <f t="shared" si="114"/>
        <v>0</v>
      </c>
      <c r="Y271" s="15">
        <f t="shared" si="114"/>
        <v>0</v>
      </c>
      <c r="Z271" s="15">
        <f t="shared" si="114"/>
        <v>0</v>
      </c>
      <c r="AA271" s="15">
        <f t="shared" si="114"/>
        <v>0</v>
      </c>
      <c r="AB271" s="15">
        <f t="shared" si="114"/>
        <v>0</v>
      </c>
      <c r="AC271" s="15">
        <f t="shared" si="114"/>
        <v>0</v>
      </c>
      <c r="AD271" s="15">
        <f t="shared" si="114"/>
        <v>0</v>
      </c>
      <c r="AE271" s="6">
        <f t="shared" si="107"/>
        <v>0</v>
      </c>
      <c r="AF271" s="6">
        <f t="shared" si="107"/>
        <v>0</v>
      </c>
      <c r="AG271" s="99" t="str">
        <f t="shared" si="115"/>
        <v>0</v>
      </c>
      <c r="AH271" s="6">
        <f t="shared" si="119"/>
        <v>0</v>
      </c>
      <c r="AI271" s="6">
        <f t="shared" si="120"/>
        <v>0</v>
      </c>
      <c r="AJ271" s="6">
        <f t="shared" si="121"/>
        <v>0</v>
      </c>
      <c r="AK271" s="121" t="str">
        <f t="shared" si="116"/>
        <v>-</v>
      </c>
      <c r="AL271" s="121" t="str">
        <f t="shared" si="117"/>
        <v>-</v>
      </c>
      <c r="AM271" s="121" t="str">
        <f t="shared" si="118"/>
        <v>-</v>
      </c>
    </row>
    <row r="272" spans="1:39" ht="77.25">
      <c r="A272" s="8" t="s">
        <v>725</v>
      </c>
      <c r="B272" s="8" t="s">
        <v>726</v>
      </c>
      <c r="C272" s="8" t="s">
        <v>727</v>
      </c>
      <c r="D272" s="9">
        <f>'т.2000 выгрузка '!D246</f>
        <v>0</v>
      </c>
      <c r="E272" s="9">
        <f>'т.2000 выгрузка '!E246</f>
        <v>0</v>
      </c>
      <c r="F272" s="9">
        <f>'т.2000 выгрузка '!F246</f>
        <v>0</v>
      </c>
      <c r="G272" s="9">
        <f>'т.2000 выгрузка '!G246</f>
        <v>0</v>
      </c>
      <c r="H272" s="9">
        <f>'т.2000 выгрузка '!H246</f>
        <v>0</v>
      </c>
      <c r="I272" s="9">
        <f>'т.2000 выгрузка '!I246</f>
        <v>0</v>
      </c>
      <c r="J272" s="9">
        <f>'т.2000 выгрузка '!J246</f>
        <v>0</v>
      </c>
      <c r="K272" s="9">
        <f>'т.2000 выгрузка '!K246</f>
        <v>0</v>
      </c>
      <c r="L272" s="9">
        <f>'т.2000 выгрузка '!L246</f>
        <v>0</v>
      </c>
      <c r="M272" s="9">
        <f>'т.2000 выгрузка '!M246</f>
        <v>0</v>
      </c>
      <c r="N272" s="9">
        <f>'т.2000 выгрузка '!N246</f>
        <v>0</v>
      </c>
      <c r="O272" s="9">
        <f>'т.2000 выгрузка '!O246</f>
        <v>0</v>
      </c>
      <c r="P272" s="9">
        <f>'т.2000 выгрузка '!P246</f>
        <v>0</v>
      </c>
      <c r="Q272" s="9">
        <f>'т.2000 выгрузка '!Q246</f>
        <v>0</v>
      </c>
      <c r="R272" s="9">
        <f>'т.2000 выгрузка '!R246</f>
        <v>0</v>
      </c>
      <c r="S272" s="9">
        <f>'т.2000 выгрузка '!S246</f>
        <v>0</v>
      </c>
      <c r="T272" s="9">
        <f>'т.2000 выгрузка '!T246</f>
        <v>0</v>
      </c>
      <c r="U272" s="9">
        <f>'т.2000 выгрузка '!U246</f>
        <v>0</v>
      </c>
      <c r="V272" s="15">
        <f t="shared" si="114"/>
        <v>0</v>
      </c>
      <c r="W272" s="15">
        <f t="shared" si="114"/>
        <v>0</v>
      </c>
      <c r="X272" s="15">
        <f t="shared" si="114"/>
        <v>0</v>
      </c>
      <c r="Y272" s="15">
        <f t="shared" si="114"/>
        <v>0</v>
      </c>
      <c r="Z272" s="15">
        <f t="shared" si="114"/>
        <v>0</v>
      </c>
      <c r="AA272" s="15">
        <f t="shared" si="114"/>
        <v>0</v>
      </c>
      <c r="AB272" s="15">
        <f t="shared" si="114"/>
        <v>0</v>
      </c>
      <c r="AC272" s="15">
        <f t="shared" si="114"/>
        <v>0</v>
      </c>
      <c r="AD272" s="15">
        <f t="shared" si="114"/>
        <v>0</v>
      </c>
      <c r="AE272" s="6">
        <f t="shared" si="107"/>
        <v>0</v>
      </c>
      <c r="AF272" s="6">
        <f t="shared" si="107"/>
        <v>0</v>
      </c>
      <c r="AG272" s="99" t="str">
        <f t="shared" si="115"/>
        <v>0</v>
      </c>
      <c r="AH272" s="6">
        <f t="shared" si="119"/>
        <v>0</v>
      </c>
      <c r="AI272" s="6">
        <f t="shared" si="120"/>
        <v>0</v>
      </c>
      <c r="AJ272" s="6">
        <f t="shared" si="121"/>
        <v>0</v>
      </c>
      <c r="AK272" s="121" t="str">
        <f t="shared" si="116"/>
        <v>-</v>
      </c>
      <c r="AL272" s="121" t="str">
        <f t="shared" si="117"/>
        <v>-</v>
      </c>
      <c r="AM272" s="121" t="str">
        <f t="shared" si="118"/>
        <v>-</v>
      </c>
    </row>
    <row r="273" spans="1:39" ht="26.25">
      <c r="A273" s="8" t="s">
        <v>728</v>
      </c>
      <c r="B273" s="8" t="s">
        <v>729</v>
      </c>
      <c r="C273" s="8" t="s">
        <v>730</v>
      </c>
      <c r="D273" s="9">
        <f>'т.2000 выгрузка '!D247</f>
        <v>0</v>
      </c>
      <c r="E273" s="9">
        <f>'т.2000 выгрузка '!E247</f>
        <v>0</v>
      </c>
      <c r="F273" s="9">
        <f>'т.2000 выгрузка '!F247</f>
        <v>0</v>
      </c>
      <c r="G273" s="9">
        <f>'т.2000 выгрузка '!G247</f>
        <v>0</v>
      </c>
      <c r="H273" s="9">
        <f>'т.2000 выгрузка '!H247</f>
        <v>0</v>
      </c>
      <c r="I273" s="9">
        <f>'т.2000 выгрузка '!I247</f>
        <v>0</v>
      </c>
      <c r="J273" s="9">
        <f>'т.2000 выгрузка '!J247</f>
        <v>0</v>
      </c>
      <c r="K273" s="9">
        <f>'т.2000 выгрузка '!K247</f>
        <v>0</v>
      </c>
      <c r="L273" s="9">
        <f>'т.2000 выгрузка '!L247</f>
        <v>0</v>
      </c>
      <c r="M273" s="9">
        <f>'т.2000 выгрузка '!M247</f>
        <v>0</v>
      </c>
      <c r="N273" s="9">
        <f>'т.2000 выгрузка '!N247</f>
        <v>0</v>
      </c>
      <c r="O273" s="9">
        <f>'т.2000 выгрузка '!O247</f>
        <v>0</v>
      </c>
      <c r="P273" s="9">
        <f>'т.2000 выгрузка '!P247</f>
        <v>0</v>
      </c>
      <c r="Q273" s="9">
        <f>'т.2000 выгрузка '!Q247</f>
        <v>0</v>
      </c>
      <c r="R273" s="9">
        <f>'т.2000 выгрузка '!R247</f>
        <v>0</v>
      </c>
      <c r="S273" s="9">
        <f>'т.2000 выгрузка '!S247</f>
        <v>0</v>
      </c>
      <c r="T273" s="9">
        <f>'т.2000 выгрузка '!T247</f>
        <v>0</v>
      </c>
      <c r="U273" s="9">
        <f>'т.2000 выгрузка '!U247</f>
        <v>0</v>
      </c>
      <c r="V273" s="15">
        <f t="shared" si="114"/>
        <v>0</v>
      </c>
      <c r="W273" s="15">
        <f t="shared" si="114"/>
        <v>0</v>
      </c>
      <c r="X273" s="15">
        <f t="shared" si="114"/>
        <v>0</v>
      </c>
      <c r="Y273" s="15">
        <f t="shared" si="114"/>
        <v>0</v>
      </c>
      <c r="Z273" s="15">
        <f t="shared" si="114"/>
        <v>0</v>
      </c>
      <c r="AA273" s="15">
        <f t="shared" si="114"/>
        <v>0</v>
      </c>
      <c r="AB273" s="15">
        <f t="shared" si="114"/>
        <v>0</v>
      </c>
      <c r="AC273" s="15">
        <f t="shared" si="114"/>
        <v>0</v>
      </c>
      <c r="AD273" s="15">
        <f t="shared" si="114"/>
        <v>0</v>
      </c>
      <c r="AE273" s="6">
        <f t="shared" si="107"/>
        <v>0</v>
      </c>
      <c r="AF273" s="6">
        <f t="shared" si="107"/>
        <v>0</v>
      </c>
      <c r="AG273" s="99" t="str">
        <f t="shared" si="115"/>
        <v>0</v>
      </c>
      <c r="AH273" s="6">
        <f t="shared" si="119"/>
        <v>0</v>
      </c>
      <c r="AI273" s="6">
        <f t="shared" si="120"/>
        <v>0</v>
      </c>
      <c r="AJ273" s="6">
        <f t="shared" si="121"/>
        <v>0</v>
      </c>
      <c r="AK273" s="121" t="str">
        <f t="shared" si="116"/>
        <v>-</v>
      </c>
      <c r="AL273" s="121" t="str">
        <f t="shared" si="117"/>
        <v>-</v>
      </c>
      <c r="AM273" s="121" t="str">
        <f t="shared" si="118"/>
        <v>-</v>
      </c>
    </row>
    <row r="274" spans="1:39" ht="15">
      <c r="A274" s="8" t="s">
        <v>731</v>
      </c>
      <c r="B274" s="8" t="s">
        <v>732</v>
      </c>
      <c r="C274" s="8" t="s">
        <v>733</v>
      </c>
      <c r="D274" s="9">
        <f>'т.2000 выгрузка '!D248</f>
        <v>0</v>
      </c>
      <c r="E274" s="9">
        <f>'т.2000 выгрузка '!E248</f>
        <v>0</v>
      </c>
      <c r="F274" s="9">
        <f>'т.2000 выгрузка '!F248</f>
        <v>0</v>
      </c>
      <c r="G274" s="9">
        <f>'т.2000 выгрузка '!G248</f>
        <v>0</v>
      </c>
      <c r="H274" s="9">
        <f>'т.2000 выгрузка '!H248</f>
        <v>0</v>
      </c>
      <c r="I274" s="9">
        <f>'т.2000 выгрузка '!I248</f>
        <v>0</v>
      </c>
      <c r="J274" s="9">
        <f>'т.2000 выгрузка '!J248</f>
        <v>0</v>
      </c>
      <c r="K274" s="9">
        <f>'т.2000 выгрузка '!K248</f>
        <v>0</v>
      </c>
      <c r="L274" s="9">
        <f>'т.2000 выгрузка '!L248</f>
        <v>0</v>
      </c>
      <c r="M274" s="9">
        <f>'т.2000 выгрузка '!M248</f>
        <v>0</v>
      </c>
      <c r="N274" s="9">
        <f>'т.2000 выгрузка '!N248</f>
        <v>0</v>
      </c>
      <c r="O274" s="9">
        <f>'т.2000 выгрузка '!O248</f>
        <v>0</v>
      </c>
      <c r="P274" s="9">
        <f>'т.2000 выгрузка '!P248</f>
        <v>0</v>
      </c>
      <c r="Q274" s="9">
        <f>'т.2000 выгрузка '!Q248</f>
        <v>0</v>
      </c>
      <c r="R274" s="9">
        <f>'т.2000 выгрузка '!R248</f>
        <v>0</v>
      </c>
      <c r="S274" s="9">
        <f>'т.2000 выгрузка '!S248</f>
        <v>0</v>
      </c>
      <c r="T274" s="9">
        <f>'т.2000 выгрузка '!T248</f>
        <v>0</v>
      </c>
      <c r="U274" s="9">
        <f>'т.2000 выгрузка '!U248</f>
        <v>0</v>
      </c>
      <c r="V274" s="15">
        <f>D274-M274</f>
        <v>0</v>
      </c>
      <c r="W274" s="15">
        <f t="shared" si="114"/>
        <v>0</v>
      </c>
      <c r="X274" s="15">
        <f t="shared" si="114"/>
        <v>0</v>
      </c>
      <c r="Y274" s="15">
        <f t="shared" si="114"/>
        <v>0</v>
      </c>
      <c r="Z274" s="15">
        <f t="shared" si="114"/>
        <v>0</v>
      </c>
      <c r="AA274" s="15">
        <f t="shared" si="114"/>
        <v>0</v>
      </c>
      <c r="AB274" s="15">
        <f t="shared" si="114"/>
        <v>0</v>
      </c>
      <c r="AC274" s="15">
        <f t="shared" si="114"/>
        <v>0</v>
      </c>
      <c r="AD274" s="15">
        <f t="shared" si="114"/>
        <v>0</v>
      </c>
      <c r="AE274" s="6">
        <f t="shared" si="107"/>
        <v>0</v>
      </c>
      <c r="AF274" s="6">
        <f t="shared" si="107"/>
        <v>0</v>
      </c>
      <c r="AG274" s="99" t="str">
        <f t="shared" si="115"/>
        <v>0</v>
      </c>
      <c r="AH274" s="6">
        <f t="shared" si="119"/>
        <v>0</v>
      </c>
      <c r="AI274" s="6">
        <f t="shared" si="120"/>
        <v>0</v>
      </c>
      <c r="AJ274" s="6">
        <f t="shared" si="121"/>
        <v>0</v>
      </c>
      <c r="AK274" s="121" t="str">
        <f t="shared" si="116"/>
        <v>-</v>
      </c>
      <c r="AL274" s="121" t="str">
        <f t="shared" si="117"/>
        <v>-</v>
      </c>
      <c r="AM274" s="121" t="str">
        <f t="shared" si="118"/>
        <v>-</v>
      </c>
    </row>
    <row r="275" spans="1:39" ht="15">
      <c r="A275" s="8" t="s">
        <v>734</v>
      </c>
      <c r="B275" s="8" t="s">
        <v>735</v>
      </c>
      <c r="C275" s="8" t="s">
        <v>736</v>
      </c>
      <c r="D275" s="9">
        <f>'т.2000 выгрузка '!D249</f>
        <v>0</v>
      </c>
      <c r="E275" s="9">
        <f>'т.2000 выгрузка '!E249</f>
        <v>0</v>
      </c>
      <c r="F275" s="9">
        <f>'т.2000 выгрузка '!F249</f>
        <v>0</v>
      </c>
      <c r="G275" s="9">
        <f>'т.2000 выгрузка '!G249</f>
        <v>0</v>
      </c>
      <c r="H275" s="9">
        <f>'т.2000 выгрузка '!H249</f>
        <v>0</v>
      </c>
      <c r="I275" s="9">
        <f>'т.2000 выгрузка '!I249</f>
        <v>0</v>
      </c>
      <c r="J275" s="9">
        <f>'т.2000 выгрузка '!J249</f>
        <v>0</v>
      </c>
      <c r="K275" s="9">
        <f>'т.2000 выгрузка '!K249</f>
        <v>0</v>
      </c>
      <c r="L275" s="9">
        <f>'т.2000 выгрузка '!L249</f>
        <v>0</v>
      </c>
      <c r="M275" s="9">
        <f>'т.2000 выгрузка '!M249</f>
        <v>0</v>
      </c>
      <c r="N275" s="9">
        <f>'т.2000 выгрузка '!N249</f>
        <v>0</v>
      </c>
      <c r="O275" s="9">
        <f>'т.2000 выгрузка '!O249</f>
        <v>0</v>
      </c>
      <c r="P275" s="9">
        <f>'т.2000 выгрузка '!P249</f>
        <v>0</v>
      </c>
      <c r="Q275" s="9">
        <f>'т.2000 выгрузка '!Q249</f>
        <v>0</v>
      </c>
      <c r="R275" s="9">
        <f>'т.2000 выгрузка '!R249</f>
        <v>0</v>
      </c>
      <c r="S275" s="9">
        <f>'т.2000 выгрузка '!S249</f>
        <v>0</v>
      </c>
      <c r="T275" s="9">
        <f>'т.2000 выгрузка '!T249</f>
        <v>0</v>
      </c>
      <c r="U275" s="9">
        <f>'т.2000 выгрузка '!U249</f>
        <v>0</v>
      </c>
      <c r="V275" s="15">
        <f t="shared" ref="V275:AD288" si="123">D275-M275</f>
        <v>0</v>
      </c>
      <c r="W275" s="15">
        <f t="shared" si="114"/>
        <v>0</v>
      </c>
      <c r="X275" s="15">
        <f t="shared" si="114"/>
        <v>0</v>
      </c>
      <c r="Y275" s="15">
        <f t="shared" si="114"/>
        <v>0</v>
      </c>
      <c r="Z275" s="15">
        <f t="shared" si="114"/>
        <v>0</v>
      </c>
      <c r="AA275" s="15">
        <f t="shared" si="114"/>
        <v>0</v>
      </c>
      <c r="AB275" s="15">
        <f t="shared" si="114"/>
        <v>0</v>
      </c>
      <c r="AC275" s="15">
        <f t="shared" si="114"/>
        <v>0</v>
      </c>
      <c r="AD275" s="15">
        <f t="shared" si="114"/>
        <v>0</v>
      </c>
      <c r="AE275" s="6">
        <f t="shared" si="107"/>
        <v>0</v>
      </c>
      <c r="AF275" s="6">
        <f t="shared" si="107"/>
        <v>0</v>
      </c>
      <c r="AG275" s="99" t="str">
        <f t="shared" si="115"/>
        <v>0</v>
      </c>
      <c r="AH275" s="6">
        <f t="shared" si="119"/>
        <v>0</v>
      </c>
      <c r="AI275" s="6">
        <f t="shared" si="120"/>
        <v>0</v>
      </c>
      <c r="AJ275" s="6">
        <f t="shared" si="121"/>
        <v>0</v>
      </c>
      <c r="AK275" s="121" t="str">
        <f t="shared" si="116"/>
        <v>-</v>
      </c>
      <c r="AL275" s="121" t="str">
        <f t="shared" si="117"/>
        <v>-</v>
      </c>
      <c r="AM275" s="121" t="str">
        <f t="shared" si="118"/>
        <v>-</v>
      </c>
    </row>
    <row r="276" spans="1:39" ht="15">
      <c r="A276" s="8" t="s">
        <v>737</v>
      </c>
      <c r="B276" s="8" t="s">
        <v>738</v>
      </c>
      <c r="C276" s="8" t="s">
        <v>739</v>
      </c>
      <c r="D276" s="9">
        <f>'т.2000 выгрузка '!D250</f>
        <v>0</v>
      </c>
      <c r="E276" s="9">
        <f>'т.2000 выгрузка '!E250</f>
        <v>0</v>
      </c>
      <c r="F276" s="9">
        <f>'т.2000 выгрузка '!F250</f>
        <v>0</v>
      </c>
      <c r="G276" s="9">
        <f>'т.2000 выгрузка '!G250</f>
        <v>0</v>
      </c>
      <c r="H276" s="9">
        <f>'т.2000 выгрузка '!H250</f>
        <v>0</v>
      </c>
      <c r="I276" s="9">
        <f>'т.2000 выгрузка '!I250</f>
        <v>0</v>
      </c>
      <c r="J276" s="9">
        <f>'т.2000 выгрузка '!J250</f>
        <v>0</v>
      </c>
      <c r="K276" s="9">
        <f>'т.2000 выгрузка '!K250</f>
        <v>0</v>
      </c>
      <c r="L276" s="9">
        <f>'т.2000 выгрузка '!L250</f>
        <v>0</v>
      </c>
      <c r="M276" s="9">
        <f>'т.2000 выгрузка '!M250</f>
        <v>0</v>
      </c>
      <c r="N276" s="9">
        <f>'т.2000 выгрузка '!N250</f>
        <v>0</v>
      </c>
      <c r="O276" s="9">
        <f>'т.2000 выгрузка '!O250</f>
        <v>0</v>
      </c>
      <c r="P276" s="9">
        <f>'т.2000 выгрузка '!P250</f>
        <v>0</v>
      </c>
      <c r="Q276" s="9">
        <f>'т.2000 выгрузка '!Q250</f>
        <v>0</v>
      </c>
      <c r="R276" s="9">
        <f>'т.2000 выгрузка '!R250</f>
        <v>0</v>
      </c>
      <c r="S276" s="9">
        <f>'т.2000 выгрузка '!S250</f>
        <v>0</v>
      </c>
      <c r="T276" s="9">
        <f>'т.2000 выгрузка '!T250</f>
        <v>0</v>
      </c>
      <c r="U276" s="9">
        <f>'т.2000 выгрузка '!U250</f>
        <v>0</v>
      </c>
      <c r="V276" s="15">
        <f t="shared" si="123"/>
        <v>0</v>
      </c>
      <c r="W276" s="15">
        <f t="shared" si="123"/>
        <v>0</v>
      </c>
      <c r="X276" s="15">
        <f t="shared" si="123"/>
        <v>0</v>
      </c>
      <c r="Y276" s="15">
        <f t="shared" si="123"/>
        <v>0</v>
      </c>
      <c r="Z276" s="15">
        <f t="shared" si="123"/>
        <v>0</v>
      </c>
      <c r="AA276" s="15">
        <f t="shared" si="123"/>
        <v>0</v>
      </c>
      <c r="AB276" s="15">
        <f t="shared" si="123"/>
        <v>0</v>
      </c>
      <c r="AC276" s="15">
        <f t="shared" si="123"/>
        <v>0</v>
      </c>
      <c r="AD276" s="15">
        <f t="shared" si="123"/>
        <v>0</v>
      </c>
      <c r="AE276" s="6">
        <f t="shared" si="107"/>
        <v>0</v>
      </c>
      <c r="AF276" s="6">
        <f t="shared" si="107"/>
        <v>0</v>
      </c>
      <c r="AG276" s="99" t="str">
        <f t="shared" si="115"/>
        <v>0</v>
      </c>
      <c r="AH276" s="6">
        <f t="shared" si="119"/>
        <v>0</v>
      </c>
      <c r="AI276" s="6">
        <f t="shared" si="120"/>
        <v>0</v>
      </c>
      <c r="AJ276" s="6">
        <f t="shared" si="121"/>
        <v>0</v>
      </c>
      <c r="AK276" s="121" t="str">
        <f t="shared" si="116"/>
        <v>-</v>
      </c>
      <c r="AL276" s="121" t="str">
        <f t="shared" si="117"/>
        <v>-</v>
      </c>
      <c r="AM276" s="121" t="str">
        <f t="shared" si="118"/>
        <v>-</v>
      </c>
    </row>
    <row r="277" spans="1:39" ht="77.25">
      <c r="A277" s="8" t="s">
        <v>740</v>
      </c>
      <c r="B277" s="8" t="s">
        <v>741</v>
      </c>
      <c r="C277" s="8" t="s">
        <v>742</v>
      </c>
      <c r="D277" s="9">
        <f>'т.2000 выгрузка '!D251</f>
        <v>0</v>
      </c>
      <c r="E277" s="9">
        <f>'т.2000 выгрузка '!E251</f>
        <v>0</v>
      </c>
      <c r="F277" s="9">
        <f>'т.2000 выгрузка '!F251</f>
        <v>0</v>
      </c>
      <c r="G277" s="9">
        <f>'т.2000 выгрузка '!G251</f>
        <v>0</v>
      </c>
      <c r="H277" s="9">
        <f>'т.2000 выгрузка '!H251</f>
        <v>0</v>
      </c>
      <c r="I277" s="9">
        <f>'т.2000 выгрузка '!I251</f>
        <v>0</v>
      </c>
      <c r="J277" s="9">
        <f>'т.2000 выгрузка '!J251</f>
        <v>0</v>
      </c>
      <c r="K277" s="9">
        <f>'т.2000 выгрузка '!K251</f>
        <v>0</v>
      </c>
      <c r="L277" s="9">
        <f>'т.2000 выгрузка '!L251</f>
        <v>0</v>
      </c>
      <c r="M277" s="9">
        <f>'т.2000 выгрузка '!M251</f>
        <v>0</v>
      </c>
      <c r="N277" s="9">
        <f>'т.2000 выгрузка '!N251</f>
        <v>0</v>
      </c>
      <c r="O277" s="9">
        <f>'т.2000 выгрузка '!O251</f>
        <v>0</v>
      </c>
      <c r="P277" s="9">
        <f>'т.2000 выгрузка '!P251</f>
        <v>0</v>
      </c>
      <c r="Q277" s="9">
        <f>'т.2000 выгрузка '!Q251</f>
        <v>0</v>
      </c>
      <c r="R277" s="9">
        <f>'т.2000 выгрузка '!R251</f>
        <v>0</v>
      </c>
      <c r="S277" s="9">
        <f>'т.2000 выгрузка '!S251</f>
        <v>0</v>
      </c>
      <c r="T277" s="9">
        <f>'т.2000 выгрузка '!T251</f>
        <v>0</v>
      </c>
      <c r="U277" s="9">
        <f>'т.2000 выгрузка '!U251</f>
        <v>0</v>
      </c>
      <c r="V277" s="15">
        <f t="shared" si="123"/>
        <v>0</v>
      </c>
      <c r="W277" s="15">
        <f t="shared" si="123"/>
        <v>0</v>
      </c>
      <c r="X277" s="15">
        <f t="shared" si="123"/>
        <v>0</v>
      </c>
      <c r="Y277" s="15">
        <f t="shared" si="123"/>
        <v>0</v>
      </c>
      <c r="Z277" s="15">
        <f t="shared" si="123"/>
        <v>0</v>
      </c>
      <c r="AA277" s="15">
        <f t="shared" si="123"/>
        <v>0</v>
      </c>
      <c r="AB277" s="15">
        <f t="shared" si="123"/>
        <v>0</v>
      </c>
      <c r="AC277" s="15">
        <f t="shared" si="123"/>
        <v>0</v>
      </c>
      <c r="AD277" s="15">
        <f t="shared" si="123"/>
        <v>0</v>
      </c>
      <c r="AE277" s="6">
        <f t="shared" si="107"/>
        <v>0</v>
      </c>
      <c r="AF277" s="6">
        <f t="shared" si="107"/>
        <v>0</v>
      </c>
      <c r="AG277" s="99" t="str">
        <f t="shared" si="115"/>
        <v>0</v>
      </c>
      <c r="AH277" s="6">
        <f t="shared" si="119"/>
        <v>0</v>
      </c>
      <c r="AI277" s="6">
        <f t="shared" si="120"/>
        <v>0</v>
      </c>
      <c r="AJ277" s="6">
        <f t="shared" si="121"/>
        <v>0</v>
      </c>
      <c r="AK277" s="121" t="str">
        <f t="shared" si="116"/>
        <v>-</v>
      </c>
      <c r="AL277" s="121" t="str">
        <f t="shared" si="117"/>
        <v>-</v>
      </c>
      <c r="AM277" s="121" t="str">
        <f t="shared" si="118"/>
        <v>-</v>
      </c>
    </row>
    <row r="278" spans="1:39" ht="15">
      <c r="A278" s="8" t="s">
        <v>743</v>
      </c>
      <c r="B278" s="8" t="s">
        <v>744</v>
      </c>
      <c r="C278" s="8" t="s">
        <v>745</v>
      </c>
      <c r="D278" s="9">
        <f>'т.2000 выгрузка '!D252</f>
        <v>0</v>
      </c>
      <c r="E278" s="9">
        <f>'т.2000 выгрузка '!E252</f>
        <v>0</v>
      </c>
      <c r="F278" s="9">
        <f>'т.2000 выгрузка '!F252</f>
        <v>0</v>
      </c>
      <c r="G278" s="9">
        <f>'т.2000 выгрузка '!G252</f>
        <v>0</v>
      </c>
      <c r="H278" s="9">
        <f>'т.2000 выгрузка '!H252</f>
        <v>0</v>
      </c>
      <c r="I278" s="9">
        <f>'т.2000 выгрузка '!I252</f>
        <v>0</v>
      </c>
      <c r="J278" s="9">
        <f>'т.2000 выгрузка '!J252</f>
        <v>0</v>
      </c>
      <c r="K278" s="9">
        <f>'т.2000 выгрузка '!K252</f>
        <v>0</v>
      </c>
      <c r="L278" s="9">
        <f>'т.2000 выгрузка '!L252</f>
        <v>0</v>
      </c>
      <c r="M278" s="9">
        <f>'т.2000 выгрузка '!M252</f>
        <v>0</v>
      </c>
      <c r="N278" s="9">
        <f>'т.2000 выгрузка '!N252</f>
        <v>0</v>
      </c>
      <c r="O278" s="9">
        <f>'т.2000 выгрузка '!O252</f>
        <v>0</v>
      </c>
      <c r="P278" s="9">
        <f>'т.2000 выгрузка '!P252</f>
        <v>0</v>
      </c>
      <c r="Q278" s="9">
        <f>'т.2000 выгрузка '!Q252</f>
        <v>0</v>
      </c>
      <c r="R278" s="9">
        <f>'т.2000 выгрузка '!R252</f>
        <v>0</v>
      </c>
      <c r="S278" s="9">
        <f>'т.2000 выгрузка '!S252</f>
        <v>0</v>
      </c>
      <c r="T278" s="9">
        <f>'т.2000 выгрузка '!T252</f>
        <v>0</v>
      </c>
      <c r="U278" s="9">
        <f>'т.2000 выгрузка '!U252</f>
        <v>0</v>
      </c>
      <c r="V278" s="15">
        <f t="shared" si="123"/>
        <v>0</v>
      </c>
      <c r="W278" s="15">
        <f t="shared" si="123"/>
        <v>0</v>
      </c>
      <c r="X278" s="15">
        <f t="shared" si="123"/>
        <v>0</v>
      </c>
      <c r="Y278" s="15">
        <f t="shared" si="123"/>
        <v>0</v>
      </c>
      <c r="Z278" s="15">
        <f t="shared" si="123"/>
        <v>0</v>
      </c>
      <c r="AA278" s="15">
        <f t="shared" si="123"/>
        <v>0</v>
      </c>
      <c r="AB278" s="15">
        <f t="shared" si="123"/>
        <v>0</v>
      </c>
      <c r="AC278" s="15">
        <f t="shared" si="123"/>
        <v>0</v>
      </c>
      <c r="AD278" s="15">
        <f t="shared" si="123"/>
        <v>0</v>
      </c>
      <c r="AE278" s="6">
        <f t="shared" si="107"/>
        <v>0</v>
      </c>
      <c r="AF278" s="6">
        <f t="shared" si="107"/>
        <v>0</v>
      </c>
      <c r="AG278" s="99" t="str">
        <f t="shared" si="115"/>
        <v>0</v>
      </c>
      <c r="AH278" s="6">
        <f t="shared" si="119"/>
        <v>0</v>
      </c>
      <c r="AI278" s="6">
        <f t="shared" si="120"/>
        <v>0</v>
      </c>
      <c r="AJ278" s="6">
        <f t="shared" si="121"/>
        <v>0</v>
      </c>
      <c r="AK278" s="121" t="str">
        <f t="shared" si="116"/>
        <v>-</v>
      </c>
      <c r="AL278" s="121" t="str">
        <f t="shared" si="117"/>
        <v>-</v>
      </c>
      <c r="AM278" s="121" t="str">
        <f t="shared" si="118"/>
        <v>-</v>
      </c>
    </row>
    <row r="279" spans="1:39" ht="39">
      <c r="A279" s="8" t="s">
        <v>746</v>
      </c>
      <c r="B279" s="8" t="s">
        <v>747</v>
      </c>
      <c r="C279" s="8" t="s">
        <v>748</v>
      </c>
      <c r="D279" s="9">
        <f>'т.2000 выгрузка '!D253</f>
        <v>0</v>
      </c>
      <c r="E279" s="9">
        <f>'т.2000 выгрузка '!E253</f>
        <v>0</v>
      </c>
      <c r="F279" s="9">
        <f>'т.2000 выгрузка '!F253</f>
        <v>0</v>
      </c>
      <c r="G279" s="9">
        <f>'т.2000 выгрузка '!G253</f>
        <v>0</v>
      </c>
      <c r="H279" s="9">
        <f>'т.2000 выгрузка '!H253</f>
        <v>0</v>
      </c>
      <c r="I279" s="9">
        <f>'т.2000 выгрузка '!I253</f>
        <v>0</v>
      </c>
      <c r="J279" s="9">
        <f>'т.2000 выгрузка '!J253</f>
        <v>0</v>
      </c>
      <c r="K279" s="9">
        <f>'т.2000 выгрузка '!K253</f>
        <v>0</v>
      </c>
      <c r="L279" s="9">
        <f>'т.2000 выгрузка '!L253</f>
        <v>0</v>
      </c>
      <c r="M279" s="9">
        <f>'т.2000 выгрузка '!M253</f>
        <v>0</v>
      </c>
      <c r="N279" s="9">
        <f>'т.2000 выгрузка '!N253</f>
        <v>0</v>
      </c>
      <c r="O279" s="9">
        <f>'т.2000 выгрузка '!O253</f>
        <v>0</v>
      </c>
      <c r="P279" s="9">
        <f>'т.2000 выгрузка '!P253</f>
        <v>0</v>
      </c>
      <c r="Q279" s="9">
        <f>'т.2000 выгрузка '!Q253</f>
        <v>0</v>
      </c>
      <c r="R279" s="9">
        <f>'т.2000 выгрузка '!R253</f>
        <v>0</v>
      </c>
      <c r="S279" s="9">
        <f>'т.2000 выгрузка '!S253</f>
        <v>0</v>
      </c>
      <c r="T279" s="9">
        <f>'т.2000 выгрузка '!T253</f>
        <v>0</v>
      </c>
      <c r="U279" s="9">
        <f>'т.2000 выгрузка '!U253</f>
        <v>0</v>
      </c>
      <c r="V279" s="15">
        <f t="shared" si="123"/>
        <v>0</v>
      </c>
      <c r="W279" s="15">
        <f t="shared" si="123"/>
        <v>0</v>
      </c>
      <c r="X279" s="15">
        <f t="shared" si="123"/>
        <v>0</v>
      </c>
      <c r="Y279" s="15">
        <f t="shared" si="123"/>
        <v>0</v>
      </c>
      <c r="Z279" s="15">
        <f t="shared" si="123"/>
        <v>0</v>
      </c>
      <c r="AA279" s="15">
        <f t="shared" si="123"/>
        <v>0</v>
      </c>
      <c r="AB279" s="15">
        <f t="shared" si="123"/>
        <v>0</v>
      </c>
      <c r="AC279" s="15">
        <f t="shared" si="123"/>
        <v>0</v>
      </c>
      <c r="AD279" s="15">
        <f t="shared" si="123"/>
        <v>0</v>
      </c>
      <c r="AE279" s="6">
        <f t="shared" si="107"/>
        <v>0</v>
      </c>
      <c r="AF279" s="6">
        <f t="shared" si="107"/>
        <v>0</v>
      </c>
      <c r="AG279" s="99" t="str">
        <f t="shared" si="115"/>
        <v>0</v>
      </c>
      <c r="AH279" s="6">
        <f t="shared" si="119"/>
        <v>0</v>
      </c>
      <c r="AI279" s="6">
        <f t="shared" si="120"/>
        <v>0</v>
      </c>
      <c r="AJ279" s="6">
        <f t="shared" si="121"/>
        <v>0</v>
      </c>
      <c r="AK279" s="121" t="str">
        <f t="shared" si="116"/>
        <v>-</v>
      </c>
      <c r="AL279" s="121" t="str">
        <f t="shared" si="117"/>
        <v>-</v>
      </c>
      <c r="AM279" s="121" t="str">
        <f t="shared" si="118"/>
        <v>-</v>
      </c>
    </row>
    <row r="280" spans="1:39" ht="26.25">
      <c r="A280" s="8" t="s">
        <v>749</v>
      </c>
      <c r="B280" s="8" t="s">
        <v>750</v>
      </c>
      <c r="C280" s="8" t="s">
        <v>751</v>
      </c>
      <c r="D280" s="9">
        <f>'т.2000 выгрузка '!D254</f>
        <v>0</v>
      </c>
      <c r="E280" s="9">
        <f>'т.2000 выгрузка '!E254</f>
        <v>0</v>
      </c>
      <c r="F280" s="9">
        <f>'т.2000 выгрузка '!F254</f>
        <v>0</v>
      </c>
      <c r="G280" s="9">
        <f>'т.2000 выгрузка '!G254</f>
        <v>0</v>
      </c>
      <c r="H280" s="9">
        <f>'т.2000 выгрузка '!H254</f>
        <v>0</v>
      </c>
      <c r="I280" s="9">
        <f>'т.2000 выгрузка '!I254</f>
        <v>0</v>
      </c>
      <c r="J280" s="9">
        <f>'т.2000 выгрузка '!J254</f>
        <v>0</v>
      </c>
      <c r="K280" s="9">
        <f>'т.2000 выгрузка '!K254</f>
        <v>0</v>
      </c>
      <c r="L280" s="9">
        <f>'т.2000 выгрузка '!L254</f>
        <v>0</v>
      </c>
      <c r="M280" s="9">
        <f>'т.2000 выгрузка '!M254</f>
        <v>0</v>
      </c>
      <c r="N280" s="9">
        <f>'т.2000 выгрузка '!N254</f>
        <v>0</v>
      </c>
      <c r="O280" s="9">
        <f>'т.2000 выгрузка '!O254</f>
        <v>0</v>
      </c>
      <c r="P280" s="9">
        <f>'т.2000 выгрузка '!P254</f>
        <v>0</v>
      </c>
      <c r="Q280" s="9">
        <f>'т.2000 выгрузка '!Q254</f>
        <v>0</v>
      </c>
      <c r="R280" s="9">
        <f>'т.2000 выгрузка '!R254</f>
        <v>0</v>
      </c>
      <c r="S280" s="9">
        <f>'т.2000 выгрузка '!S254</f>
        <v>0</v>
      </c>
      <c r="T280" s="9">
        <f>'т.2000 выгрузка '!T254</f>
        <v>0</v>
      </c>
      <c r="U280" s="9">
        <f>'т.2000 выгрузка '!U254</f>
        <v>0</v>
      </c>
      <c r="V280" s="15">
        <f>D280-M280</f>
        <v>0</v>
      </c>
      <c r="W280" s="15">
        <f t="shared" si="123"/>
        <v>0</v>
      </c>
      <c r="X280" s="15">
        <f t="shared" si="123"/>
        <v>0</v>
      </c>
      <c r="Y280" s="15">
        <f t="shared" si="123"/>
        <v>0</v>
      </c>
      <c r="Z280" s="15">
        <f t="shared" si="123"/>
        <v>0</v>
      </c>
      <c r="AA280" s="15">
        <f t="shared" si="123"/>
        <v>0</v>
      </c>
      <c r="AB280" s="15">
        <f t="shared" si="123"/>
        <v>0</v>
      </c>
      <c r="AC280" s="15">
        <f t="shared" si="123"/>
        <v>0</v>
      </c>
      <c r="AD280" s="15">
        <f t="shared" si="123"/>
        <v>0</v>
      </c>
      <c r="AE280" s="6">
        <f t="shared" si="107"/>
        <v>0</v>
      </c>
      <c r="AF280" s="6">
        <f t="shared" si="107"/>
        <v>0</v>
      </c>
      <c r="AG280" s="99" t="str">
        <f t="shared" si="115"/>
        <v>0</v>
      </c>
      <c r="AH280" s="6">
        <f t="shared" si="119"/>
        <v>0</v>
      </c>
      <c r="AI280" s="6">
        <f t="shared" si="120"/>
        <v>0</v>
      </c>
      <c r="AJ280" s="6">
        <f t="shared" si="121"/>
        <v>0</v>
      </c>
      <c r="AK280" s="121" t="str">
        <f t="shared" si="116"/>
        <v>-</v>
      </c>
      <c r="AL280" s="121" t="str">
        <f t="shared" si="117"/>
        <v>-</v>
      </c>
      <c r="AM280" s="121" t="str">
        <f t="shared" si="118"/>
        <v>-</v>
      </c>
    </row>
    <row r="281" spans="1:39" ht="15">
      <c r="A281" s="16" t="s">
        <v>800</v>
      </c>
      <c r="B281" s="17"/>
      <c r="C281" s="17"/>
      <c r="D281" s="18">
        <f>D271-D272-D274-D275-D276-D277-D279</f>
        <v>0</v>
      </c>
      <c r="E281" s="18">
        <f t="shared" ref="E281:U281" si="124">E271-E272-E274-E275-E276-E277-E279</f>
        <v>0</v>
      </c>
      <c r="F281" s="18">
        <f t="shared" si="124"/>
        <v>0</v>
      </c>
      <c r="G281" s="18">
        <f t="shared" si="124"/>
        <v>0</v>
      </c>
      <c r="H281" s="18">
        <f t="shared" si="124"/>
        <v>0</v>
      </c>
      <c r="I281" s="18">
        <f t="shared" si="124"/>
        <v>0</v>
      </c>
      <c r="J281" s="18">
        <f t="shared" si="124"/>
        <v>0</v>
      </c>
      <c r="K281" s="18">
        <f t="shared" si="124"/>
        <v>0</v>
      </c>
      <c r="L281" s="18">
        <f t="shared" si="124"/>
        <v>0</v>
      </c>
      <c r="M281" s="18">
        <f t="shared" si="124"/>
        <v>0</v>
      </c>
      <c r="N281" s="18">
        <f t="shared" si="124"/>
        <v>0</v>
      </c>
      <c r="O281" s="18">
        <f t="shared" si="124"/>
        <v>0</v>
      </c>
      <c r="P281" s="18">
        <f t="shared" si="124"/>
        <v>0</v>
      </c>
      <c r="Q281" s="18">
        <f t="shared" si="124"/>
        <v>0</v>
      </c>
      <c r="R281" s="18">
        <f t="shared" si="124"/>
        <v>0</v>
      </c>
      <c r="S281" s="18">
        <f t="shared" si="124"/>
        <v>0</v>
      </c>
      <c r="T281" s="18">
        <f t="shared" si="124"/>
        <v>0</v>
      </c>
      <c r="U281" s="18">
        <f t="shared" si="124"/>
        <v>0</v>
      </c>
      <c r="V281" s="18">
        <f t="shared" ref="V281:AD291" si="125">D281-M281</f>
        <v>0</v>
      </c>
      <c r="W281" s="18">
        <f t="shared" si="123"/>
        <v>0</v>
      </c>
      <c r="X281" s="18">
        <f t="shared" si="123"/>
        <v>0</v>
      </c>
      <c r="Y281" s="18">
        <f t="shared" si="123"/>
        <v>0</v>
      </c>
      <c r="Z281" s="18">
        <f t="shared" si="123"/>
        <v>0</v>
      </c>
      <c r="AA281" s="18">
        <f t="shared" si="123"/>
        <v>0</v>
      </c>
      <c r="AB281" s="18">
        <f t="shared" si="123"/>
        <v>0</v>
      </c>
      <c r="AC281" s="18">
        <f t="shared" si="123"/>
        <v>0</v>
      </c>
      <c r="AD281" s="18">
        <f t="shared" si="123"/>
        <v>0</v>
      </c>
      <c r="AE281" s="29">
        <f t="shared" si="107"/>
        <v>0</v>
      </c>
      <c r="AF281" s="29">
        <f t="shared" si="107"/>
        <v>0</v>
      </c>
      <c r="AG281" s="99" t="str">
        <f t="shared" si="115"/>
        <v>0</v>
      </c>
      <c r="AH281" s="29">
        <f t="shared" si="119"/>
        <v>0</v>
      </c>
      <c r="AI281" s="29">
        <f t="shared" si="120"/>
        <v>0</v>
      </c>
      <c r="AJ281" s="29">
        <f t="shared" si="121"/>
        <v>0</v>
      </c>
      <c r="AK281" s="121" t="str">
        <f t="shared" si="116"/>
        <v>-</v>
      </c>
      <c r="AL281" s="121" t="str">
        <f t="shared" si="117"/>
        <v>-</v>
      </c>
      <c r="AM281" s="121" t="str">
        <f t="shared" si="118"/>
        <v>-</v>
      </c>
    </row>
    <row r="282" spans="1:39" ht="15">
      <c r="A282" s="8" t="s">
        <v>752</v>
      </c>
      <c r="B282" s="8" t="s">
        <v>753</v>
      </c>
      <c r="C282" s="8" t="s">
        <v>754</v>
      </c>
      <c r="D282" s="9">
        <f>'т.2000 выгрузка '!D255</f>
        <v>0</v>
      </c>
      <c r="E282" s="9">
        <f>'т.2000 выгрузка '!E255</f>
        <v>0</v>
      </c>
      <c r="F282" s="9">
        <f>'т.2000 выгрузка '!F255</f>
        <v>0</v>
      </c>
      <c r="G282" s="9">
        <f>'т.2000 выгрузка '!G255</f>
        <v>0</v>
      </c>
      <c r="H282" s="9">
        <f>'т.2000 выгрузка '!H255</f>
        <v>0</v>
      </c>
      <c r="I282" s="9">
        <f>'т.2000 выгрузка '!I255</f>
        <v>0</v>
      </c>
      <c r="J282" s="9">
        <f>'т.2000 выгрузка '!J255</f>
        <v>0</v>
      </c>
      <c r="K282" s="9">
        <f>'т.2000 выгрузка '!K255</f>
        <v>0</v>
      </c>
      <c r="L282" s="9">
        <f>'т.2000 выгрузка '!L255</f>
        <v>0</v>
      </c>
      <c r="M282" s="9">
        <f>'т.2000 выгрузка '!M255</f>
        <v>0</v>
      </c>
      <c r="N282" s="9">
        <f>'т.2000 выгрузка '!N255</f>
        <v>0</v>
      </c>
      <c r="O282" s="9">
        <f>'т.2000 выгрузка '!O255</f>
        <v>0</v>
      </c>
      <c r="P282" s="9">
        <f>'т.2000 выгрузка '!P255</f>
        <v>0</v>
      </c>
      <c r="Q282" s="9">
        <f>'т.2000 выгрузка '!Q255</f>
        <v>0</v>
      </c>
      <c r="R282" s="9">
        <f>'т.2000 выгрузка '!R255</f>
        <v>0</v>
      </c>
      <c r="S282" s="9">
        <f>'т.2000 выгрузка '!S255</f>
        <v>0</v>
      </c>
      <c r="T282" s="9">
        <f>'т.2000 выгрузка '!T255</f>
        <v>0</v>
      </c>
      <c r="U282" s="9">
        <f>'т.2000 выгрузка '!U255</f>
        <v>0</v>
      </c>
      <c r="V282" s="15">
        <f t="shared" si="125"/>
        <v>0</v>
      </c>
      <c r="W282" s="15">
        <f t="shared" si="123"/>
        <v>0</v>
      </c>
      <c r="X282" s="15">
        <f t="shared" si="123"/>
        <v>0</v>
      </c>
      <c r="Y282" s="15">
        <f t="shared" si="123"/>
        <v>0</v>
      </c>
      <c r="Z282" s="15">
        <f t="shared" si="123"/>
        <v>0</v>
      </c>
      <c r="AA282" s="15">
        <f t="shared" si="123"/>
        <v>0</v>
      </c>
      <c r="AB282" s="15">
        <f t="shared" si="123"/>
        <v>0</v>
      </c>
      <c r="AC282" s="15">
        <f t="shared" si="123"/>
        <v>0</v>
      </c>
      <c r="AD282" s="15">
        <f t="shared" si="123"/>
        <v>0</v>
      </c>
      <c r="AE282" s="6">
        <f t="shared" si="107"/>
        <v>0</v>
      </c>
      <c r="AF282" s="6">
        <f t="shared" si="107"/>
        <v>0</v>
      </c>
      <c r="AG282" s="99" t="str">
        <f t="shared" si="115"/>
        <v>0</v>
      </c>
      <c r="AH282" s="6">
        <f t="shared" si="119"/>
        <v>0</v>
      </c>
      <c r="AI282" s="6">
        <f t="shared" si="120"/>
        <v>0</v>
      </c>
      <c r="AJ282" s="6">
        <f t="shared" si="121"/>
        <v>0</v>
      </c>
      <c r="AK282" s="121" t="str">
        <f t="shared" si="116"/>
        <v>-</v>
      </c>
      <c r="AL282" s="121" t="str">
        <f t="shared" si="117"/>
        <v>-</v>
      </c>
      <c r="AM282" s="121" t="str">
        <f t="shared" si="118"/>
        <v>-</v>
      </c>
    </row>
    <row r="283" spans="1:39" ht="51.75">
      <c r="A283" s="8" t="s">
        <v>755</v>
      </c>
      <c r="B283" s="8" t="s">
        <v>756</v>
      </c>
      <c r="C283" s="8" t="s">
        <v>757</v>
      </c>
      <c r="D283" s="9">
        <f>'т.2000 выгрузка '!D256</f>
        <v>0</v>
      </c>
      <c r="E283" s="9">
        <f>'т.2000 выгрузка '!E256</f>
        <v>0</v>
      </c>
      <c r="F283" s="9">
        <f>'т.2000 выгрузка '!F256</f>
        <v>0</v>
      </c>
      <c r="G283" s="9">
        <f>'т.2000 выгрузка '!G256</f>
        <v>0</v>
      </c>
      <c r="H283" s="9">
        <f>'т.2000 выгрузка '!H256</f>
        <v>0</v>
      </c>
      <c r="I283" s="9">
        <f>'т.2000 выгрузка '!I256</f>
        <v>0</v>
      </c>
      <c r="J283" s="9">
        <f>'т.2000 выгрузка '!J256</f>
        <v>0</v>
      </c>
      <c r="K283" s="9">
        <f>'т.2000 выгрузка '!K256</f>
        <v>0</v>
      </c>
      <c r="L283" s="9">
        <f>'т.2000 выгрузка '!L256</f>
        <v>0</v>
      </c>
      <c r="M283" s="9">
        <f>'т.2000 выгрузка '!M256</f>
        <v>0</v>
      </c>
      <c r="N283" s="9">
        <f>'т.2000 выгрузка '!N256</f>
        <v>0</v>
      </c>
      <c r="O283" s="9">
        <f>'т.2000 выгрузка '!O256</f>
        <v>0</v>
      </c>
      <c r="P283" s="9">
        <f>'т.2000 выгрузка '!P256</f>
        <v>0</v>
      </c>
      <c r="Q283" s="9">
        <f>'т.2000 выгрузка '!Q256</f>
        <v>0</v>
      </c>
      <c r="R283" s="9">
        <f>'т.2000 выгрузка '!R256</f>
        <v>0</v>
      </c>
      <c r="S283" s="9">
        <f>'т.2000 выгрузка '!S256</f>
        <v>0</v>
      </c>
      <c r="T283" s="9">
        <f>'т.2000 выгрузка '!T256</f>
        <v>0</v>
      </c>
      <c r="U283" s="9">
        <f>'т.2000 выгрузка '!U256</f>
        <v>0</v>
      </c>
      <c r="V283" s="15">
        <f t="shared" si="125"/>
        <v>0</v>
      </c>
      <c r="W283" s="15">
        <f t="shared" si="123"/>
        <v>0</v>
      </c>
      <c r="X283" s="15">
        <f t="shared" si="123"/>
        <v>0</v>
      </c>
      <c r="Y283" s="15">
        <f t="shared" si="123"/>
        <v>0</v>
      </c>
      <c r="Z283" s="15">
        <f t="shared" si="123"/>
        <v>0</v>
      </c>
      <c r="AA283" s="15">
        <f t="shared" si="123"/>
        <v>0</v>
      </c>
      <c r="AB283" s="15">
        <f t="shared" si="123"/>
        <v>0</v>
      </c>
      <c r="AC283" s="15">
        <f t="shared" si="123"/>
        <v>0</v>
      </c>
      <c r="AD283" s="15">
        <f t="shared" si="123"/>
        <v>0</v>
      </c>
      <c r="AE283" s="6">
        <f t="shared" si="107"/>
        <v>0</v>
      </c>
      <c r="AF283" s="6">
        <f t="shared" si="107"/>
        <v>0</v>
      </c>
      <c r="AG283" s="99" t="str">
        <f t="shared" si="115"/>
        <v>0</v>
      </c>
      <c r="AH283" s="6">
        <f t="shared" si="119"/>
        <v>0</v>
      </c>
      <c r="AI283" s="6">
        <f t="shared" si="120"/>
        <v>0</v>
      </c>
      <c r="AJ283" s="6">
        <f t="shared" si="121"/>
        <v>0</v>
      </c>
      <c r="AK283" s="121" t="str">
        <f t="shared" si="116"/>
        <v>-</v>
      </c>
      <c r="AL283" s="121" t="str">
        <f t="shared" si="117"/>
        <v>-</v>
      </c>
      <c r="AM283" s="121" t="str">
        <f t="shared" si="118"/>
        <v>-</v>
      </c>
    </row>
    <row r="284" spans="1:39" ht="26.25">
      <c r="A284" s="8" t="s">
        <v>758</v>
      </c>
      <c r="B284" s="8" t="s">
        <v>759</v>
      </c>
      <c r="C284" s="8" t="s">
        <v>760</v>
      </c>
      <c r="D284" s="9">
        <f>'т.2000 выгрузка '!D257</f>
        <v>0</v>
      </c>
      <c r="E284" s="9">
        <f>'т.2000 выгрузка '!E257</f>
        <v>0</v>
      </c>
      <c r="F284" s="9">
        <f>'т.2000 выгрузка '!F257</f>
        <v>0</v>
      </c>
      <c r="G284" s="9">
        <f>'т.2000 выгрузка '!G257</f>
        <v>0</v>
      </c>
      <c r="H284" s="9">
        <f>'т.2000 выгрузка '!H257</f>
        <v>0</v>
      </c>
      <c r="I284" s="9">
        <f>'т.2000 выгрузка '!I257</f>
        <v>0</v>
      </c>
      <c r="J284" s="9">
        <f>'т.2000 выгрузка '!J257</f>
        <v>0</v>
      </c>
      <c r="K284" s="9">
        <f>'т.2000 выгрузка '!K257</f>
        <v>0</v>
      </c>
      <c r="L284" s="9">
        <f>'т.2000 выгрузка '!L257</f>
        <v>0</v>
      </c>
      <c r="M284" s="9">
        <f>'т.2000 выгрузка '!M257</f>
        <v>0</v>
      </c>
      <c r="N284" s="9">
        <f>'т.2000 выгрузка '!N257</f>
        <v>0</v>
      </c>
      <c r="O284" s="9">
        <f>'т.2000 выгрузка '!O257</f>
        <v>0</v>
      </c>
      <c r="P284" s="9">
        <f>'т.2000 выгрузка '!P257</f>
        <v>0</v>
      </c>
      <c r="Q284" s="9">
        <f>'т.2000 выгрузка '!Q257</f>
        <v>0</v>
      </c>
      <c r="R284" s="9">
        <f>'т.2000 выгрузка '!R257</f>
        <v>0</v>
      </c>
      <c r="S284" s="9">
        <f>'т.2000 выгрузка '!S257</f>
        <v>0</v>
      </c>
      <c r="T284" s="9">
        <f>'т.2000 выгрузка '!T257</f>
        <v>0</v>
      </c>
      <c r="U284" s="9">
        <f>'т.2000 выгрузка '!U257</f>
        <v>0</v>
      </c>
      <c r="V284" s="15">
        <f t="shared" si="125"/>
        <v>0</v>
      </c>
      <c r="W284" s="15">
        <f t="shared" si="123"/>
        <v>0</v>
      </c>
      <c r="X284" s="15">
        <f t="shared" si="123"/>
        <v>0</v>
      </c>
      <c r="Y284" s="15">
        <f t="shared" si="123"/>
        <v>0</v>
      </c>
      <c r="Z284" s="15">
        <f t="shared" si="123"/>
        <v>0</v>
      </c>
      <c r="AA284" s="15">
        <f t="shared" si="123"/>
        <v>0</v>
      </c>
      <c r="AB284" s="15">
        <f t="shared" si="123"/>
        <v>0</v>
      </c>
      <c r="AC284" s="15">
        <f t="shared" si="123"/>
        <v>0</v>
      </c>
      <c r="AD284" s="15">
        <f t="shared" si="123"/>
        <v>0</v>
      </c>
      <c r="AE284" s="6">
        <f t="shared" si="107"/>
        <v>0</v>
      </c>
      <c r="AF284" s="6">
        <f t="shared" si="107"/>
        <v>0</v>
      </c>
      <c r="AG284" s="99" t="str">
        <f t="shared" si="115"/>
        <v>0</v>
      </c>
      <c r="AH284" s="6">
        <f t="shared" si="119"/>
        <v>0</v>
      </c>
      <c r="AI284" s="6">
        <f t="shared" si="120"/>
        <v>0</v>
      </c>
      <c r="AJ284" s="6">
        <f t="shared" si="121"/>
        <v>0</v>
      </c>
      <c r="AK284" s="121" t="str">
        <f t="shared" si="116"/>
        <v>-</v>
      </c>
      <c r="AL284" s="121" t="str">
        <f t="shared" si="117"/>
        <v>-</v>
      </c>
      <c r="AM284" s="121" t="str">
        <f t="shared" si="118"/>
        <v>-</v>
      </c>
    </row>
    <row r="285" spans="1:39" ht="26.25">
      <c r="A285" s="8" t="s">
        <v>761</v>
      </c>
      <c r="B285" s="8" t="s">
        <v>762</v>
      </c>
      <c r="C285" s="8" t="s">
        <v>763</v>
      </c>
      <c r="D285" s="9">
        <f>'т.2000 выгрузка '!D258</f>
        <v>0</v>
      </c>
      <c r="E285" s="9">
        <f>'т.2000 выгрузка '!E258</f>
        <v>0</v>
      </c>
      <c r="F285" s="9">
        <f>'т.2000 выгрузка '!F258</f>
        <v>0</v>
      </c>
      <c r="G285" s="9">
        <f>'т.2000 выгрузка '!G258</f>
        <v>0</v>
      </c>
      <c r="H285" s="9">
        <f>'т.2000 выгрузка '!H258</f>
        <v>0</v>
      </c>
      <c r="I285" s="9">
        <f>'т.2000 выгрузка '!I258</f>
        <v>0</v>
      </c>
      <c r="J285" s="9">
        <f>'т.2000 выгрузка '!J258</f>
        <v>0</v>
      </c>
      <c r="K285" s="9">
        <f>'т.2000 выгрузка '!K258</f>
        <v>0</v>
      </c>
      <c r="L285" s="9">
        <f>'т.2000 выгрузка '!L258</f>
        <v>0</v>
      </c>
      <c r="M285" s="9">
        <f>'т.2000 выгрузка '!M258</f>
        <v>0</v>
      </c>
      <c r="N285" s="9">
        <f>'т.2000 выгрузка '!N258</f>
        <v>0</v>
      </c>
      <c r="O285" s="9">
        <f>'т.2000 выгрузка '!O258</f>
        <v>0</v>
      </c>
      <c r="P285" s="9">
        <f>'т.2000 выгрузка '!P258</f>
        <v>0</v>
      </c>
      <c r="Q285" s="9">
        <f>'т.2000 выгрузка '!Q258</f>
        <v>0</v>
      </c>
      <c r="R285" s="9">
        <f>'т.2000 выгрузка '!R258</f>
        <v>0</v>
      </c>
      <c r="S285" s="9">
        <f>'т.2000 выгрузка '!S258</f>
        <v>0</v>
      </c>
      <c r="T285" s="9">
        <f>'т.2000 выгрузка '!T258</f>
        <v>0</v>
      </c>
      <c r="U285" s="9">
        <f>'т.2000 выгрузка '!U258</f>
        <v>0</v>
      </c>
      <c r="V285" s="15">
        <f t="shared" si="125"/>
        <v>0</v>
      </c>
      <c r="W285" s="15">
        <f t="shared" si="123"/>
        <v>0</v>
      </c>
      <c r="X285" s="15">
        <f t="shared" si="123"/>
        <v>0</v>
      </c>
      <c r="Y285" s="15">
        <f t="shared" si="123"/>
        <v>0</v>
      </c>
      <c r="Z285" s="15">
        <f t="shared" si="123"/>
        <v>0</v>
      </c>
      <c r="AA285" s="15">
        <f t="shared" si="123"/>
        <v>0</v>
      </c>
      <c r="AB285" s="15">
        <f t="shared" si="123"/>
        <v>0</v>
      </c>
      <c r="AC285" s="15">
        <f t="shared" si="123"/>
        <v>0</v>
      </c>
      <c r="AD285" s="15">
        <f t="shared" si="123"/>
        <v>0</v>
      </c>
      <c r="AE285" s="6">
        <f t="shared" ref="AE285:AF291" si="126">V285-W285</f>
        <v>0</v>
      </c>
      <c r="AF285" s="6">
        <f t="shared" si="126"/>
        <v>0</v>
      </c>
      <c r="AG285" s="99" t="str">
        <f t="shared" si="115"/>
        <v>0</v>
      </c>
      <c r="AH285" s="6">
        <f t="shared" si="119"/>
        <v>0</v>
      </c>
      <c r="AI285" s="6">
        <f t="shared" si="120"/>
        <v>0</v>
      </c>
      <c r="AJ285" s="6">
        <f t="shared" si="121"/>
        <v>0</v>
      </c>
      <c r="AK285" s="121" t="str">
        <f t="shared" si="116"/>
        <v>-</v>
      </c>
      <c r="AL285" s="121" t="str">
        <f t="shared" si="117"/>
        <v>-</v>
      </c>
      <c r="AM285" s="121" t="str">
        <f t="shared" si="118"/>
        <v>-</v>
      </c>
    </row>
    <row r="286" spans="1:39" ht="15">
      <c r="A286" s="8" t="s">
        <v>764</v>
      </c>
      <c r="B286" s="8" t="s">
        <v>765</v>
      </c>
      <c r="C286" s="8" t="s">
        <v>766</v>
      </c>
      <c r="D286" s="9">
        <f>'т.2000 выгрузка '!D259</f>
        <v>0</v>
      </c>
      <c r="E286" s="9">
        <f>'т.2000 выгрузка '!E259</f>
        <v>0</v>
      </c>
      <c r="F286" s="9">
        <f>'т.2000 выгрузка '!F259</f>
        <v>0</v>
      </c>
      <c r="G286" s="9">
        <f>'т.2000 выгрузка '!G259</f>
        <v>0</v>
      </c>
      <c r="H286" s="9">
        <f>'т.2000 выгрузка '!H259</f>
        <v>0</v>
      </c>
      <c r="I286" s="9">
        <f>'т.2000 выгрузка '!I259</f>
        <v>0</v>
      </c>
      <c r="J286" s="9">
        <f>'т.2000 выгрузка '!J259</f>
        <v>0</v>
      </c>
      <c r="K286" s="9">
        <f>'т.2000 выгрузка '!K259</f>
        <v>0</v>
      </c>
      <c r="L286" s="9">
        <f>'т.2000 выгрузка '!L259</f>
        <v>0</v>
      </c>
      <c r="M286" s="9">
        <f>'т.2000 выгрузка '!M259</f>
        <v>0</v>
      </c>
      <c r="N286" s="9">
        <f>'т.2000 выгрузка '!N259</f>
        <v>0</v>
      </c>
      <c r="O286" s="9">
        <f>'т.2000 выгрузка '!O259</f>
        <v>0</v>
      </c>
      <c r="P286" s="9">
        <f>'т.2000 выгрузка '!P259</f>
        <v>0</v>
      </c>
      <c r="Q286" s="9">
        <f>'т.2000 выгрузка '!Q259</f>
        <v>0</v>
      </c>
      <c r="R286" s="9">
        <f>'т.2000 выгрузка '!R259</f>
        <v>0</v>
      </c>
      <c r="S286" s="9">
        <f>'т.2000 выгрузка '!S259</f>
        <v>0</v>
      </c>
      <c r="T286" s="9">
        <f>'т.2000 выгрузка '!T259</f>
        <v>0</v>
      </c>
      <c r="U286" s="9">
        <f>'т.2000 выгрузка '!U259</f>
        <v>0</v>
      </c>
      <c r="V286" s="15">
        <f t="shared" si="125"/>
        <v>0</v>
      </c>
      <c r="W286" s="15">
        <f t="shared" si="123"/>
        <v>0</v>
      </c>
      <c r="X286" s="15">
        <f t="shared" si="123"/>
        <v>0</v>
      </c>
      <c r="Y286" s="15">
        <f t="shared" si="123"/>
        <v>0</v>
      </c>
      <c r="Z286" s="15">
        <f t="shared" si="123"/>
        <v>0</v>
      </c>
      <c r="AA286" s="15">
        <f t="shared" si="123"/>
        <v>0</v>
      </c>
      <c r="AB286" s="15">
        <f t="shared" si="123"/>
        <v>0</v>
      </c>
      <c r="AC286" s="15">
        <f t="shared" si="123"/>
        <v>0</v>
      </c>
      <c r="AD286" s="15">
        <f t="shared" si="123"/>
        <v>0</v>
      </c>
      <c r="AE286" s="6">
        <f t="shared" si="126"/>
        <v>0</v>
      </c>
      <c r="AF286" s="6">
        <f t="shared" si="126"/>
        <v>0</v>
      </c>
      <c r="AG286" s="99" t="str">
        <f t="shared" si="115"/>
        <v>0</v>
      </c>
      <c r="AH286" s="6">
        <f t="shared" si="119"/>
        <v>0</v>
      </c>
      <c r="AI286" s="6">
        <f t="shared" si="120"/>
        <v>0</v>
      </c>
      <c r="AJ286" s="6">
        <f t="shared" si="121"/>
        <v>0</v>
      </c>
      <c r="AK286" s="121" t="str">
        <f t="shared" si="116"/>
        <v>-</v>
      </c>
      <c r="AL286" s="121" t="str">
        <f t="shared" si="117"/>
        <v>-</v>
      </c>
      <c r="AM286" s="121" t="str">
        <f t="shared" si="118"/>
        <v>-</v>
      </c>
    </row>
    <row r="287" spans="1:39" ht="26.25">
      <c r="A287" s="8" t="s">
        <v>767</v>
      </c>
      <c r="B287" s="8" t="s">
        <v>768</v>
      </c>
      <c r="C287" s="8" t="s">
        <v>769</v>
      </c>
      <c r="D287" s="9">
        <f>'т.2000 выгрузка '!D260</f>
        <v>0</v>
      </c>
      <c r="E287" s="9">
        <f>'т.2000 выгрузка '!E260</f>
        <v>0</v>
      </c>
      <c r="F287" s="9">
        <f>'т.2000 выгрузка '!F260</f>
        <v>0</v>
      </c>
      <c r="G287" s="9">
        <f>'т.2000 выгрузка '!G260</f>
        <v>0</v>
      </c>
      <c r="H287" s="9">
        <f>'т.2000 выгрузка '!H260</f>
        <v>0</v>
      </c>
      <c r="I287" s="9">
        <f>'т.2000 выгрузка '!I260</f>
        <v>0</v>
      </c>
      <c r="J287" s="9">
        <f>'т.2000 выгрузка '!J260</f>
        <v>0</v>
      </c>
      <c r="K287" s="9">
        <f>'т.2000 выгрузка '!K260</f>
        <v>0</v>
      </c>
      <c r="L287" s="9">
        <f>'т.2000 выгрузка '!L260</f>
        <v>0</v>
      </c>
      <c r="M287" s="9">
        <f>'т.2000 выгрузка '!M260</f>
        <v>0</v>
      </c>
      <c r="N287" s="9">
        <f>'т.2000 выгрузка '!N260</f>
        <v>0</v>
      </c>
      <c r="O287" s="9">
        <f>'т.2000 выгрузка '!O260</f>
        <v>0</v>
      </c>
      <c r="P287" s="9">
        <f>'т.2000 выгрузка '!P260</f>
        <v>0</v>
      </c>
      <c r="Q287" s="9">
        <f>'т.2000 выгрузка '!Q260</f>
        <v>0</v>
      </c>
      <c r="R287" s="9">
        <f>'т.2000 выгрузка '!R260</f>
        <v>0</v>
      </c>
      <c r="S287" s="9">
        <f>'т.2000 выгрузка '!S260</f>
        <v>0</v>
      </c>
      <c r="T287" s="9">
        <f>'т.2000 выгрузка '!T260</f>
        <v>0</v>
      </c>
      <c r="U287" s="9">
        <f>'т.2000 выгрузка '!U260</f>
        <v>0</v>
      </c>
      <c r="V287" s="15">
        <f t="shared" si="125"/>
        <v>0</v>
      </c>
      <c r="W287" s="15">
        <f t="shared" si="123"/>
        <v>0</v>
      </c>
      <c r="X287" s="15">
        <f t="shared" si="123"/>
        <v>0</v>
      </c>
      <c r="Y287" s="15">
        <f t="shared" si="123"/>
        <v>0</v>
      </c>
      <c r="Z287" s="15">
        <f t="shared" si="123"/>
        <v>0</v>
      </c>
      <c r="AA287" s="15">
        <f t="shared" si="123"/>
        <v>0</v>
      </c>
      <c r="AB287" s="15">
        <f t="shared" si="123"/>
        <v>0</v>
      </c>
      <c r="AC287" s="15">
        <f t="shared" si="123"/>
        <v>0</v>
      </c>
      <c r="AD287" s="15">
        <f t="shared" si="123"/>
        <v>0</v>
      </c>
      <c r="AE287" s="6">
        <f t="shared" si="126"/>
        <v>0</v>
      </c>
      <c r="AF287" s="6">
        <f t="shared" si="126"/>
        <v>0</v>
      </c>
      <c r="AG287" s="99" t="str">
        <f t="shared" si="115"/>
        <v>0</v>
      </c>
      <c r="AH287" s="6">
        <f t="shared" si="119"/>
        <v>0</v>
      </c>
      <c r="AI287" s="6">
        <f t="shared" si="120"/>
        <v>0</v>
      </c>
      <c r="AJ287" s="6">
        <f t="shared" si="121"/>
        <v>0</v>
      </c>
      <c r="AK287" s="121" t="str">
        <f t="shared" si="116"/>
        <v>-</v>
      </c>
      <c r="AL287" s="121" t="str">
        <f t="shared" si="117"/>
        <v>-</v>
      </c>
      <c r="AM287" s="121" t="str">
        <f t="shared" si="118"/>
        <v>-</v>
      </c>
    </row>
    <row r="288" spans="1:39" ht="15">
      <c r="A288" s="8" t="s">
        <v>770</v>
      </c>
      <c r="B288" s="8" t="s">
        <v>771</v>
      </c>
      <c r="C288" s="8" t="s">
        <v>772</v>
      </c>
      <c r="D288" s="9">
        <f>'т.2000 выгрузка '!D261</f>
        <v>0</v>
      </c>
      <c r="E288" s="9">
        <f>'т.2000 выгрузка '!E261</f>
        <v>0</v>
      </c>
      <c r="F288" s="9">
        <f>'т.2000 выгрузка '!F261</f>
        <v>0</v>
      </c>
      <c r="G288" s="9">
        <f>'т.2000 выгрузка '!G261</f>
        <v>0</v>
      </c>
      <c r="H288" s="9">
        <f>'т.2000 выгрузка '!H261</f>
        <v>0</v>
      </c>
      <c r="I288" s="9">
        <f>'т.2000 выгрузка '!I261</f>
        <v>0</v>
      </c>
      <c r="J288" s="9">
        <f>'т.2000 выгрузка '!J261</f>
        <v>0</v>
      </c>
      <c r="K288" s="9">
        <f>'т.2000 выгрузка '!K261</f>
        <v>0</v>
      </c>
      <c r="L288" s="9">
        <f>'т.2000 выгрузка '!L261</f>
        <v>0</v>
      </c>
      <c r="M288" s="9">
        <f>'т.2000 выгрузка '!M261</f>
        <v>0</v>
      </c>
      <c r="N288" s="9">
        <f>'т.2000 выгрузка '!N261</f>
        <v>0</v>
      </c>
      <c r="O288" s="9">
        <f>'т.2000 выгрузка '!O261</f>
        <v>0</v>
      </c>
      <c r="P288" s="9">
        <f>'т.2000 выгрузка '!P261</f>
        <v>0</v>
      </c>
      <c r="Q288" s="9">
        <f>'т.2000 выгрузка '!Q261</f>
        <v>0</v>
      </c>
      <c r="R288" s="9">
        <f>'т.2000 выгрузка '!R261</f>
        <v>0</v>
      </c>
      <c r="S288" s="9">
        <f>'т.2000 выгрузка '!S261</f>
        <v>0</v>
      </c>
      <c r="T288" s="9">
        <f>'т.2000 выгрузка '!T261</f>
        <v>0</v>
      </c>
      <c r="U288" s="9">
        <f>'т.2000 выгрузка '!U261</f>
        <v>0</v>
      </c>
      <c r="V288" s="15">
        <f t="shared" si="125"/>
        <v>0</v>
      </c>
      <c r="W288" s="15">
        <f t="shared" si="123"/>
        <v>0</v>
      </c>
      <c r="X288" s="15">
        <f t="shared" si="123"/>
        <v>0</v>
      </c>
      <c r="Y288" s="15">
        <f t="shared" si="123"/>
        <v>0</v>
      </c>
      <c r="Z288" s="15">
        <f t="shared" si="123"/>
        <v>0</v>
      </c>
      <c r="AA288" s="15">
        <f t="shared" si="123"/>
        <v>0</v>
      </c>
      <c r="AB288" s="15">
        <f t="shared" si="123"/>
        <v>0</v>
      </c>
      <c r="AC288" s="15">
        <f t="shared" si="123"/>
        <v>0</v>
      </c>
      <c r="AD288" s="15">
        <f t="shared" si="123"/>
        <v>0</v>
      </c>
      <c r="AE288" s="6">
        <f t="shared" si="126"/>
        <v>0</v>
      </c>
      <c r="AF288" s="6">
        <f t="shared" si="126"/>
        <v>0</v>
      </c>
      <c r="AG288" s="99" t="str">
        <f t="shared" si="115"/>
        <v>0</v>
      </c>
      <c r="AH288" s="6">
        <f t="shared" si="119"/>
        <v>0</v>
      </c>
      <c r="AI288" s="6">
        <f t="shared" si="120"/>
        <v>0</v>
      </c>
      <c r="AJ288" s="6">
        <f t="shared" si="121"/>
        <v>0</v>
      </c>
      <c r="AK288" s="121" t="str">
        <f t="shared" si="116"/>
        <v>-</v>
      </c>
      <c r="AL288" s="121" t="str">
        <f t="shared" si="117"/>
        <v>-</v>
      </c>
      <c r="AM288" s="121" t="str">
        <f t="shared" si="118"/>
        <v>-</v>
      </c>
    </row>
    <row r="289" spans="1:39" ht="15">
      <c r="A289" s="8" t="s">
        <v>773</v>
      </c>
      <c r="B289" s="8" t="s">
        <v>774</v>
      </c>
      <c r="C289" s="8" t="s">
        <v>775</v>
      </c>
      <c r="D289" s="9">
        <f>'т.2000 выгрузка '!D262</f>
        <v>0</v>
      </c>
      <c r="E289" s="9">
        <f>'т.2000 выгрузка '!E262</f>
        <v>0</v>
      </c>
      <c r="F289" s="9">
        <f>'т.2000 выгрузка '!F262</f>
        <v>0</v>
      </c>
      <c r="G289" s="9">
        <f>'т.2000 выгрузка '!G262</f>
        <v>0</v>
      </c>
      <c r="H289" s="9">
        <f>'т.2000 выгрузка '!H262</f>
        <v>0</v>
      </c>
      <c r="I289" s="9">
        <f>'т.2000 выгрузка '!I262</f>
        <v>0</v>
      </c>
      <c r="J289" s="9">
        <f>'т.2000 выгрузка '!J262</f>
        <v>0</v>
      </c>
      <c r="K289" s="9">
        <f>'т.2000 выгрузка '!K262</f>
        <v>0</v>
      </c>
      <c r="L289" s="9">
        <f>'т.2000 выгрузка '!L262</f>
        <v>0</v>
      </c>
      <c r="M289" s="9">
        <f>'т.2000 выгрузка '!M262</f>
        <v>0</v>
      </c>
      <c r="N289" s="9">
        <f>'т.2000 выгрузка '!N262</f>
        <v>0</v>
      </c>
      <c r="O289" s="9">
        <f>'т.2000 выгрузка '!O262</f>
        <v>0</v>
      </c>
      <c r="P289" s="9">
        <f>'т.2000 выгрузка '!P262</f>
        <v>0</v>
      </c>
      <c r="Q289" s="9">
        <f>'т.2000 выгрузка '!Q262</f>
        <v>0</v>
      </c>
      <c r="R289" s="9">
        <f>'т.2000 выгрузка '!R262</f>
        <v>0</v>
      </c>
      <c r="S289" s="9">
        <f>'т.2000 выгрузка '!S262</f>
        <v>0</v>
      </c>
      <c r="T289" s="9">
        <f>'т.2000 выгрузка '!T262</f>
        <v>0</v>
      </c>
      <c r="U289" s="9">
        <f>'т.2000 выгрузка '!U262</f>
        <v>0</v>
      </c>
      <c r="V289" s="15">
        <f t="shared" si="125"/>
        <v>0</v>
      </c>
      <c r="W289" s="15">
        <f t="shared" si="125"/>
        <v>0</v>
      </c>
      <c r="X289" s="15">
        <f t="shared" si="125"/>
        <v>0</v>
      </c>
      <c r="Y289" s="15">
        <f t="shared" si="125"/>
        <v>0</v>
      </c>
      <c r="Z289" s="15">
        <f t="shared" si="125"/>
        <v>0</v>
      </c>
      <c r="AA289" s="15">
        <f t="shared" si="125"/>
        <v>0</v>
      </c>
      <c r="AB289" s="15">
        <f t="shared" si="125"/>
        <v>0</v>
      </c>
      <c r="AC289" s="15">
        <f t="shared" si="125"/>
        <v>0</v>
      </c>
      <c r="AD289" s="15">
        <f t="shared" si="125"/>
        <v>0</v>
      </c>
      <c r="AE289" s="6">
        <f t="shared" si="126"/>
        <v>0</v>
      </c>
      <c r="AF289" s="6">
        <f t="shared" si="126"/>
        <v>0</v>
      </c>
      <c r="AG289" s="99" t="str">
        <f t="shared" si="115"/>
        <v>0</v>
      </c>
      <c r="AH289" s="6">
        <f t="shared" si="119"/>
        <v>0</v>
      </c>
      <c r="AI289" s="6">
        <f t="shared" si="120"/>
        <v>0</v>
      </c>
      <c r="AJ289" s="6">
        <f t="shared" si="121"/>
        <v>0</v>
      </c>
      <c r="AK289" s="121" t="str">
        <f t="shared" si="116"/>
        <v>-</v>
      </c>
      <c r="AL289" s="121" t="str">
        <f t="shared" si="117"/>
        <v>-</v>
      </c>
      <c r="AM289" s="121" t="str">
        <f t="shared" si="118"/>
        <v>-</v>
      </c>
    </row>
    <row r="290" spans="1:39" ht="15">
      <c r="A290" s="10" t="s">
        <v>776</v>
      </c>
      <c r="B290" s="10" t="s">
        <v>777</v>
      </c>
      <c r="C290" s="10" t="s">
        <v>778</v>
      </c>
      <c r="D290" s="9">
        <f>'т.2000 выгрузка '!D263</f>
        <v>0</v>
      </c>
      <c r="E290" s="9">
        <f>'т.2000 выгрузка '!E263</f>
        <v>0</v>
      </c>
      <c r="F290" s="9">
        <f>'т.2000 выгрузка '!F263</f>
        <v>0</v>
      </c>
      <c r="G290" s="9">
        <f>'т.2000 выгрузка '!G263</f>
        <v>0</v>
      </c>
      <c r="H290" s="9">
        <f>'т.2000 выгрузка '!H263</f>
        <v>0</v>
      </c>
      <c r="I290" s="9">
        <f>'т.2000 выгрузка '!I263</f>
        <v>0</v>
      </c>
      <c r="J290" s="9">
        <f>'т.2000 выгрузка '!J263</f>
        <v>0</v>
      </c>
      <c r="K290" s="9">
        <f>'т.2000 выгрузка '!K263</f>
        <v>0</v>
      </c>
      <c r="L290" s="9">
        <f>'т.2000 выгрузка '!L263</f>
        <v>0</v>
      </c>
      <c r="M290" s="9">
        <f>'т.2000 выгрузка '!M263</f>
        <v>0</v>
      </c>
      <c r="N290" s="9">
        <f>'т.2000 выгрузка '!N263</f>
        <v>0</v>
      </c>
      <c r="O290" s="9">
        <f>'т.2000 выгрузка '!O263</f>
        <v>0</v>
      </c>
      <c r="P290" s="9">
        <f>'т.2000 выгрузка '!P263</f>
        <v>0</v>
      </c>
      <c r="Q290" s="9">
        <f>'т.2000 выгрузка '!Q263</f>
        <v>0</v>
      </c>
      <c r="R290" s="9">
        <f>'т.2000 выгрузка '!R263</f>
        <v>0</v>
      </c>
      <c r="S290" s="9">
        <f>'т.2000 выгрузка '!S263</f>
        <v>0</v>
      </c>
      <c r="T290" s="9">
        <f>'т.2000 выгрузка '!T263</f>
        <v>0</v>
      </c>
      <c r="U290" s="9">
        <f>'т.2000 выгрузка '!U263</f>
        <v>0</v>
      </c>
      <c r="V290" s="15">
        <f t="shared" si="125"/>
        <v>0</v>
      </c>
      <c r="W290" s="15">
        <f t="shared" si="125"/>
        <v>0</v>
      </c>
      <c r="X290" s="15">
        <f t="shared" si="125"/>
        <v>0</v>
      </c>
      <c r="Y290" s="15">
        <f t="shared" si="125"/>
        <v>0</v>
      </c>
      <c r="Z290" s="15">
        <f t="shared" si="125"/>
        <v>0</v>
      </c>
      <c r="AA290" s="15">
        <f t="shared" si="125"/>
        <v>0</v>
      </c>
      <c r="AB290" s="15">
        <f t="shared" si="125"/>
        <v>0</v>
      </c>
      <c r="AC290" s="15">
        <f t="shared" si="125"/>
        <v>0</v>
      </c>
      <c r="AD290" s="15">
        <f t="shared" si="125"/>
        <v>0</v>
      </c>
      <c r="AE290" s="6">
        <f t="shared" si="126"/>
        <v>0</v>
      </c>
      <c r="AF290" s="6">
        <f t="shared" si="126"/>
        <v>0</v>
      </c>
      <c r="AG290" s="99" t="str">
        <f t="shared" si="115"/>
        <v>0</v>
      </c>
      <c r="AH290" s="6">
        <f t="shared" si="119"/>
        <v>0</v>
      </c>
      <c r="AI290" s="6">
        <f t="shared" si="120"/>
        <v>0</v>
      </c>
      <c r="AJ290" s="6">
        <f t="shared" si="121"/>
        <v>0</v>
      </c>
      <c r="AK290" s="121" t="str">
        <f t="shared" si="116"/>
        <v>-</v>
      </c>
      <c r="AL290" s="121" t="str">
        <f t="shared" si="117"/>
        <v>-</v>
      </c>
      <c r="AM290" s="121" t="str">
        <f t="shared" si="118"/>
        <v>-</v>
      </c>
    </row>
    <row r="291" spans="1:39" ht="15">
      <c r="A291" s="26" t="s">
        <v>803</v>
      </c>
      <c r="B291" s="27"/>
      <c r="C291" s="27"/>
      <c r="D291" s="28">
        <f>D270-D284-D285-D286-D287-D288-D289-D290</f>
        <v>0</v>
      </c>
      <c r="E291" s="28">
        <f t="shared" ref="E291:U291" si="127">E270-E284-E285-E286-E287-E288-E289-E290</f>
        <v>0</v>
      </c>
      <c r="F291" s="28">
        <f t="shared" si="127"/>
        <v>0</v>
      </c>
      <c r="G291" s="28">
        <f t="shared" si="127"/>
        <v>0</v>
      </c>
      <c r="H291" s="28">
        <f t="shared" si="127"/>
        <v>0</v>
      </c>
      <c r="I291" s="28">
        <f t="shared" si="127"/>
        <v>0</v>
      </c>
      <c r="J291" s="28">
        <f t="shared" si="127"/>
        <v>0</v>
      </c>
      <c r="K291" s="28">
        <f t="shared" si="127"/>
        <v>0</v>
      </c>
      <c r="L291" s="28">
        <f t="shared" si="127"/>
        <v>0</v>
      </c>
      <c r="M291" s="28">
        <f t="shared" si="127"/>
        <v>0</v>
      </c>
      <c r="N291" s="28">
        <f t="shared" si="127"/>
        <v>0</v>
      </c>
      <c r="O291" s="28">
        <f t="shared" si="127"/>
        <v>0</v>
      </c>
      <c r="P291" s="28">
        <f t="shared" si="127"/>
        <v>0</v>
      </c>
      <c r="Q291" s="28">
        <f t="shared" si="127"/>
        <v>0</v>
      </c>
      <c r="R291" s="28">
        <f t="shared" si="127"/>
        <v>0</v>
      </c>
      <c r="S291" s="28">
        <f t="shared" si="127"/>
        <v>0</v>
      </c>
      <c r="T291" s="28">
        <f t="shared" si="127"/>
        <v>0</v>
      </c>
      <c r="U291" s="28">
        <f t="shared" si="127"/>
        <v>0</v>
      </c>
      <c r="V291" s="18">
        <f t="shared" si="125"/>
        <v>0</v>
      </c>
      <c r="W291" s="18">
        <f t="shared" si="125"/>
        <v>0</v>
      </c>
      <c r="X291" s="18">
        <f t="shared" si="125"/>
        <v>0</v>
      </c>
      <c r="Y291" s="18">
        <f t="shared" si="125"/>
        <v>0</v>
      </c>
      <c r="Z291" s="18">
        <f t="shared" si="125"/>
        <v>0</v>
      </c>
      <c r="AA291" s="18">
        <f t="shared" si="125"/>
        <v>0</v>
      </c>
      <c r="AB291" s="18">
        <f t="shared" si="125"/>
        <v>0</v>
      </c>
      <c r="AC291" s="18">
        <f t="shared" si="125"/>
        <v>0</v>
      </c>
      <c r="AD291" s="18">
        <f t="shared" si="125"/>
        <v>0</v>
      </c>
      <c r="AE291" s="29">
        <f t="shared" si="126"/>
        <v>0</v>
      </c>
      <c r="AF291" s="29">
        <f t="shared" si="126"/>
        <v>0</v>
      </c>
      <c r="AG291" s="99" t="str">
        <f t="shared" si="115"/>
        <v>0</v>
      </c>
      <c r="AH291" s="29">
        <f t="shared" si="119"/>
        <v>0</v>
      </c>
      <c r="AI291" s="29">
        <f t="shared" si="120"/>
        <v>0</v>
      </c>
      <c r="AJ291" s="29">
        <f t="shared" si="121"/>
        <v>0</v>
      </c>
      <c r="AK291" s="121" t="str">
        <f t="shared" si="116"/>
        <v>-</v>
      </c>
      <c r="AL291" s="121" t="str">
        <f t="shared" si="117"/>
        <v>-</v>
      </c>
      <c r="AM291" s="121" t="str">
        <f t="shared" si="118"/>
        <v>-</v>
      </c>
    </row>
  </sheetData>
  <mergeCells count="30">
    <mergeCell ref="AK6:AM6"/>
    <mergeCell ref="AE6:AJ6"/>
    <mergeCell ref="A4:A7"/>
    <mergeCell ref="B4:B7"/>
    <mergeCell ref="C4:C7"/>
    <mergeCell ref="D4:L4"/>
    <mergeCell ref="M4:U4"/>
    <mergeCell ref="H6:H7"/>
    <mergeCell ref="I6:L6"/>
    <mergeCell ref="M6:M7"/>
    <mergeCell ref="N6:N7"/>
    <mergeCell ref="O6:O7"/>
    <mergeCell ref="Q6:Q7"/>
    <mergeCell ref="R6:U6"/>
    <mergeCell ref="V6:V7"/>
    <mergeCell ref="W6:W7"/>
    <mergeCell ref="AE4:AJ4"/>
    <mergeCell ref="D5:F6"/>
    <mergeCell ref="G5:G7"/>
    <mergeCell ref="H5:L5"/>
    <mergeCell ref="M5:O5"/>
    <mergeCell ref="P5:P7"/>
    <mergeCell ref="Q5:U5"/>
    <mergeCell ref="V5:X5"/>
    <mergeCell ref="Y5:Y7"/>
    <mergeCell ref="Z5:AD5"/>
    <mergeCell ref="V4:AD4"/>
    <mergeCell ref="X6:X7"/>
    <mergeCell ref="Z6:Z7"/>
    <mergeCell ref="AA6:AD6"/>
  </mergeCells>
  <conditionalFormatting sqref="AE9:AJ291">
    <cfRule type="cellIs" dxfId="35" priority="3" operator="lessThan">
      <formula>0</formula>
    </cfRule>
  </conditionalFormatting>
  <conditionalFormatting sqref="V9:AD291">
    <cfRule type="cellIs" dxfId="34" priority="3" operator="lessThan">
      <formula>0</formula>
    </cfRule>
  </conditionalFormatting>
  <conditionalFormatting sqref="AK9:AM291">
    <cfRule type="cellIs" dxfId="33" priority="1" operator="lessThan">
      <formula>1</formula>
    </cfRule>
    <cfRule type="cellIs" dxfId="32" priority="2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263"/>
  <sheetViews>
    <sheetView workbookViewId="0">
      <pane xSplit="3" ySplit="8" topLeftCell="D187" activePane="bottomRight" state="frozen"/>
      <selection pane="topRight" activeCell="D1" sqref="D1"/>
      <selection pane="bottomLeft" activeCell="A9" sqref="A9"/>
      <selection pane="bottomRight" activeCell="B171" sqref="B171"/>
    </sheetView>
  </sheetViews>
  <sheetFormatPr defaultRowHeight="12.75"/>
  <cols>
    <col min="1" max="1" width="32.7109375" style="33" customWidth="1"/>
    <col min="2" max="3" width="8.85546875" style="32"/>
    <col min="17" max="17" width="28.140625" style="33" customWidth="1"/>
    <col min="18" max="18" width="6.85546875" style="32" customWidth="1"/>
    <col min="19" max="19" width="9.140625" style="32"/>
    <col min="25" max="25" width="9" customWidth="1"/>
    <col min="26" max="26" width="6.42578125" customWidth="1"/>
    <col min="27" max="27" width="6.5703125" customWidth="1"/>
    <col min="28" max="28" width="7.5703125" customWidth="1"/>
    <col min="29" max="29" width="7" customWidth="1"/>
    <col min="30" max="30" width="7.140625" customWidth="1"/>
    <col min="31" max="31" width="6.7109375" customWidth="1"/>
  </cols>
  <sheetData>
    <row r="1" spans="1:31">
      <c r="A1" s="31"/>
      <c r="Q1" s="31"/>
    </row>
    <row r="2" spans="1:31">
      <c r="A2" s="31" t="s">
        <v>813</v>
      </c>
      <c r="Q2" t="s">
        <v>1252</v>
      </c>
    </row>
    <row r="3" spans="1:31">
      <c r="A3" s="31"/>
      <c r="Q3" s="31"/>
    </row>
    <row r="4" spans="1:31">
      <c r="A4" s="223" t="s">
        <v>9</v>
      </c>
      <c r="B4" s="223" t="s">
        <v>814</v>
      </c>
      <c r="C4" s="223" t="s">
        <v>815</v>
      </c>
      <c r="D4" s="205" t="s">
        <v>816</v>
      </c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Q4" s="223" t="s">
        <v>9</v>
      </c>
      <c r="R4" s="223" t="s">
        <v>814</v>
      </c>
      <c r="S4" s="223" t="s">
        <v>815</v>
      </c>
      <c r="T4" s="205" t="s">
        <v>816</v>
      </c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</row>
    <row r="5" spans="1:31">
      <c r="A5" s="224"/>
      <c r="B5" s="224"/>
      <c r="C5" s="224"/>
      <c r="D5" s="205" t="s">
        <v>11</v>
      </c>
      <c r="E5" s="205"/>
      <c r="F5" s="205"/>
      <c r="G5" s="205"/>
      <c r="H5" s="205" t="s">
        <v>15</v>
      </c>
      <c r="I5" s="205" t="s">
        <v>817</v>
      </c>
      <c r="J5" s="226" t="s">
        <v>3</v>
      </c>
      <c r="K5" s="227"/>
      <c r="L5" s="227"/>
      <c r="M5" s="227"/>
      <c r="N5" s="227"/>
      <c r="O5" s="228"/>
      <c r="P5" s="34"/>
      <c r="Q5" s="224"/>
      <c r="R5" s="224"/>
      <c r="S5" s="224"/>
      <c r="T5" s="205" t="s">
        <v>11</v>
      </c>
      <c r="U5" s="205"/>
      <c r="V5" s="205"/>
      <c r="W5" s="205"/>
      <c r="X5" s="205" t="s">
        <v>15</v>
      </c>
      <c r="Y5" s="205" t="s">
        <v>817</v>
      </c>
      <c r="Z5" s="226" t="s">
        <v>3</v>
      </c>
      <c r="AA5" s="227"/>
      <c r="AB5" s="227"/>
      <c r="AC5" s="227"/>
      <c r="AD5" s="227"/>
      <c r="AE5" s="228"/>
    </row>
    <row r="6" spans="1:31">
      <c r="A6" s="224"/>
      <c r="B6" s="224"/>
      <c r="C6" s="224"/>
      <c r="D6" s="205" t="s">
        <v>16</v>
      </c>
      <c r="E6" s="205" t="s">
        <v>17</v>
      </c>
      <c r="F6" s="205" t="s">
        <v>818</v>
      </c>
      <c r="G6" s="205" t="s">
        <v>819</v>
      </c>
      <c r="H6" s="205"/>
      <c r="I6" s="205"/>
      <c r="J6" s="205" t="s">
        <v>5</v>
      </c>
      <c r="K6" s="205" t="s">
        <v>4</v>
      </c>
      <c r="L6" s="205"/>
      <c r="M6" s="205"/>
      <c r="N6" s="205"/>
      <c r="O6" s="229" t="s">
        <v>820</v>
      </c>
      <c r="P6" s="34"/>
      <c r="Q6" s="224"/>
      <c r="R6" s="224"/>
      <c r="S6" s="224"/>
      <c r="T6" s="205" t="s">
        <v>16</v>
      </c>
      <c r="U6" s="205" t="s">
        <v>17</v>
      </c>
      <c r="V6" s="205" t="s">
        <v>818</v>
      </c>
      <c r="W6" s="205" t="s">
        <v>819</v>
      </c>
      <c r="X6" s="205"/>
      <c r="Y6" s="205"/>
      <c r="Z6" s="205" t="s">
        <v>5</v>
      </c>
      <c r="AA6" s="205" t="s">
        <v>4</v>
      </c>
      <c r="AB6" s="205"/>
      <c r="AC6" s="205"/>
      <c r="AD6" s="205"/>
      <c r="AE6" s="229" t="s">
        <v>820</v>
      </c>
    </row>
    <row r="7" spans="1:31" ht="96">
      <c r="A7" s="225"/>
      <c r="B7" s="225"/>
      <c r="C7" s="225"/>
      <c r="D7" s="205"/>
      <c r="E7" s="205"/>
      <c r="F7" s="205"/>
      <c r="G7" s="205"/>
      <c r="H7" s="205"/>
      <c r="I7" s="205"/>
      <c r="J7" s="205"/>
      <c r="K7" s="44" t="s">
        <v>821</v>
      </c>
      <c r="L7" s="44" t="s">
        <v>822</v>
      </c>
      <c r="M7" s="44" t="s">
        <v>823</v>
      </c>
      <c r="N7" s="35" t="s">
        <v>824</v>
      </c>
      <c r="O7" s="230"/>
      <c r="P7" s="34"/>
      <c r="Q7" s="225"/>
      <c r="R7" s="225"/>
      <c r="S7" s="225"/>
      <c r="T7" s="205"/>
      <c r="U7" s="205"/>
      <c r="V7" s="205"/>
      <c r="W7" s="205"/>
      <c r="X7" s="205"/>
      <c r="Y7" s="205"/>
      <c r="Z7" s="205"/>
      <c r="AA7" s="116" t="s">
        <v>821</v>
      </c>
      <c r="AB7" s="116" t="s">
        <v>822</v>
      </c>
      <c r="AC7" s="116" t="s">
        <v>823</v>
      </c>
      <c r="AD7" s="35" t="s">
        <v>824</v>
      </c>
      <c r="AE7" s="230"/>
    </row>
    <row r="8" spans="1:31">
      <c r="A8" s="36">
        <v>1</v>
      </c>
      <c r="B8" s="37">
        <v>2</v>
      </c>
      <c r="C8" s="37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6">
        <v>9</v>
      </c>
      <c r="J8" s="2">
        <v>10</v>
      </c>
      <c r="K8" s="2">
        <v>11</v>
      </c>
      <c r="L8" s="2">
        <v>12</v>
      </c>
      <c r="M8" s="38">
        <v>13</v>
      </c>
      <c r="N8" s="39">
        <v>14</v>
      </c>
      <c r="O8" s="40">
        <v>15</v>
      </c>
      <c r="P8" s="41"/>
      <c r="Q8" s="36">
        <v>1</v>
      </c>
      <c r="R8" s="37">
        <v>2</v>
      </c>
      <c r="S8" s="37">
        <v>3</v>
      </c>
      <c r="T8" s="120">
        <v>4</v>
      </c>
      <c r="U8" s="120">
        <v>5</v>
      </c>
      <c r="V8" s="120">
        <v>6</v>
      </c>
      <c r="W8" s="120">
        <v>7</v>
      </c>
      <c r="X8" s="120">
        <v>8</v>
      </c>
      <c r="Y8" s="6">
        <v>9</v>
      </c>
      <c r="Z8" s="120">
        <v>10</v>
      </c>
      <c r="AA8" s="120">
        <v>11</v>
      </c>
      <c r="AB8" s="120">
        <v>12</v>
      </c>
      <c r="AC8" s="38">
        <v>13</v>
      </c>
      <c r="AD8" s="39">
        <v>14</v>
      </c>
      <c r="AE8" s="40">
        <v>15</v>
      </c>
    </row>
    <row r="9" spans="1:31">
      <c r="A9" s="8" t="s">
        <v>16</v>
      </c>
      <c r="B9" s="8" t="s">
        <v>23</v>
      </c>
      <c r="C9" s="8" t="s">
        <v>24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Q9" s="111" t="s">
        <v>16</v>
      </c>
      <c r="R9" s="109" t="s">
        <v>23</v>
      </c>
      <c r="S9" s="109" t="s">
        <v>24</v>
      </c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pans="1:31" ht="25.5">
      <c r="A10" s="8" t="s">
        <v>25</v>
      </c>
      <c r="B10" s="8" t="s">
        <v>26</v>
      </c>
      <c r="C10" s="8" t="s">
        <v>27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Q10" s="111" t="s">
        <v>25</v>
      </c>
      <c r="R10" s="109" t="s">
        <v>26</v>
      </c>
      <c r="S10" s="109" t="s">
        <v>27</v>
      </c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pans="1:31">
      <c r="A11" s="8" t="s">
        <v>28</v>
      </c>
      <c r="B11" s="8" t="s">
        <v>29</v>
      </c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Q11" s="111" t="s">
        <v>28</v>
      </c>
      <c r="R11" s="109" t="s">
        <v>29</v>
      </c>
      <c r="S11" s="109" t="s">
        <v>30</v>
      </c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1">
      <c r="A12" s="8" t="s">
        <v>31</v>
      </c>
      <c r="B12" s="8" t="s">
        <v>32</v>
      </c>
      <c r="C12" s="8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Q12" s="111" t="s">
        <v>31</v>
      </c>
      <c r="R12" s="109" t="s">
        <v>32</v>
      </c>
      <c r="S12" s="109" t="s">
        <v>33</v>
      </c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>
      <c r="A13" s="8" t="s">
        <v>34</v>
      </c>
      <c r="B13" s="8" t="s">
        <v>35</v>
      </c>
      <c r="C13" s="8" t="s">
        <v>36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Q13" s="111" t="s">
        <v>34</v>
      </c>
      <c r="R13" s="109" t="s">
        <v>35</v>
      </c>
      <c r="S13" s="109" t="s">
        <v>36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>
      <c r="A14" s="8" t="s">
        <v>37</v>
      </c>
      <c r="B14" s="8" t="s">
        <v>38</v>
      </c>
      <c r="C14" s="8" t="s">
        <v>39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Q14" s="111" t="s">
        <v>37</v>
      </c>
      <c r="R14" s="109" t="s">
        <v>38</v>
      </c>
      <c r="S14" s="109" t="s">
        <v>39</v>
      </c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ht="38.25">
      <c r="A15" s="8" t="s">
        <v>40</v>
      </c>
      <c r="B15" s="8" t="s">
        <v>41</v>
      </c>
      <c r="C15" s="8" t="s">
        <v>42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Q15" s="111" t="s">
        <v>40</v>
      </c>
      <c r="R15" s="109" t="s">
        <v>41</v>
      </c>
      <c r="S15" s="109" t="s">
        <v>42</v>
      </c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1">
      <c r="A16" s="8" t="s">
        <v>43</v>
      </c>
      <c r="B16" s="8" t="s">
        <v>44</v>
      </c>
      <c r="C16" s="8" t="s">
        <v>45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Q16" s="111" t="s">
        <v>43</v>
      </c>
      <c r="R16" s="109" t="s">
        <v>44</v>
      </c>
      <c r="S16" s="109" t="s">
        <v>45</v>
      </c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1:31">
      <c r="A17" s="8" t="s">
        <v>46</v>
      </c>
      <c r="B17" s="8" t="s">
        <v>47</v>
      </c>
      <c r="C17" s="8" t="s">
        <v>48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Q17" s="111" t="s">
        <v>46</v>
      </c>
      <c r="R17" s="109" t="s">
        <v>47</v>
      </c>
      <c r="S17" s="109" t="s">
        <v>48</v>
      </c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pans="1:31">
      <c r="A18" s="8" t="s">
        <v>49</v>
      </c>
      <c r="B18" s="8" t="s">
        <v>50</v>
      </c>
      <c r="C18" s="8" t="s">
        <v>51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Q18" s="111" t="s">
        <v>49</v>
      </c>
      <c r="R18" s="109" t="s">
        <v>50</v>
      </c>
      <c r="S18" s="109" t="s">
        <v>51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pans="1:31">
      <c r="A19" s="8" t="s">
        <v>52</v>
      </c>
      <c r="B19" s="8" t="s">
        <v>53</v>
      </c>
      <c r="C19" s="8" t="s">
        <v>54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Q19" s="111" t="s">
        <v>52</v>
      </c>
      <c r="R19" s="109" t="s">
        <v>53</v>
      </c>
      <c r="S19" s="109" t="s">
        <v>54</v>
      </c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1:31" ht="25.5">
      <c r="A20" s="8" t="s">
        <v>55</v>
      </c>
      <c r="B20" s="8" t="s">
        <v>56</v>
      </c>
      <c r="C20" s="8" t="s">
        <v>57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Q20" s="111" t="s">
        <v>55</v>
      </c>
      <c r="R20" s="109" t="s">
        <v>56</v>
      </c>
      <c r="S20" s="109" t="s">
        <v>57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pans="1:31" ht="38.25">
      <c r="A21" s="8" t="s">
        <v>58</v>
      </c>
      <c r="B21" s="8" t="s">
        <v>59</v>
      </c>
      <c r="C21" s="8" t="s">
        <v>60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Q21" s="111" t="s">
        <v>58</v>
      </c>
      <c r="R21" s="109" t="s">
        <v>59</v>
      </c>
      <c r="S21" s="109" t="s">
        <v>60</v>
      </c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1:31" ht="63.75">
      <c r="A22" s="8" t="s">
        <v>61</v>
      </c>
      <c r="B22" s="8" t="s">
        <v>62</v>
      </c>
      <c r="C22" s="8" t="s">
        <v>63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Q22" s="111" t="s">
        <v>61</v>
      </c>
      <c r="R22" s="109" t="s">
        <v>62</v>
      </c>
      <c r="S22" s="109" t="s">
        <v>63</v>
      </c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1:31" ht="25.5">
      <c r="A23" s="8" t="s">
        <v>64</v>
      </c>
      <c r="B23" s="8" t="s">
        <v>65</v>
      </c>
      <c r="C23" s="8" t="s">
        <v>66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Q23" s="111" t="s">
        <v>64</v>
      </c>
      <c r="R23" s="109" t="s">
        <v>65</v>
      </c>
      <c r="S23" s="109" t="s">
        <v>66</v>
      </c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1:31" ht="51">
      <c r="A24" s="8" t="s">
        <v>67</v>
      </c>
      <c r="B24" s="8" t="s">
        <v>68</v>
      </c>
      <c r="C24" s="8" t="s">
        <v>69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Q24" s="111" t="s">
        <v>1256</v>
      </c>
      <c r="R24" s="109" t="s">
        <v>68</v>
      </c>
      <c r="S24" s="109" t="s">
        <v>69</v>
      </c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1:31">
      <c r="A25" s="51" t="s">
        <v>834</v>
      </c>
      <c r="B25" s="8" t="s">
        <v>70</v>
      </c>
      <c r="C25" s="8" t="s">
        <v>835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Q25" s="111" t="s">
        <v>834</v>
      </c>
      <c r="R25" s="109" t="s">
        <v>70</v>
      </c>
      <c r="S25" s="109" t="s">
        <v>835</v>
      </c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>
      <c r="A26" s="8" t="s">
        <v>841</v>
      </c>
      <c r="B26" s="8" t="s">
        <v>73</v>
      </c>
      <c r="C26" s="8" t="s">
        <v>71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Q26" s="111" t="s">
        <v>841</v>
      </c>
      <c r="R26" s="109" t="s">
        <v>73</v>
      </c>
      <c r="S26" s="109" t="s">
        <v>71</v>
      </c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1" ht="25.5">
      <c r="A27" s="8" t="s">
        <v>72</v>
      </c>
      <c r="B27" s="8" t="s">
        <v>76</v>
      </c>
      <c r="C27" s="8" t="s">
        <v>74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Q27" s="111" t="s">
        <v>72</v>
      </c>
      <c r="R27" s="109" t="s">
        <v>76</v>
      </c>
      <c r="S27" s="109" t="s">
        <v>74</v>
      </c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ht="51">
      <c r="A28" s="8" t="s">
        <v>75</v>
      </c>
      <c r="B28" s="8" t="s">
        <v>79</v>
      </c>
      <c r="C28" s="8" t="s">
        <v>77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Q28" s="111" t="s">
        <v>75</v>
      </c>
      <c r="R28" s="109" t="s">
        <v>79</v>
      </c>
      <c r="S28" s="109" t="s">
        <v>77</v>
      </c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1:31" ht="25.5">
      <c r="A29" s="8" t="s">
        <v>78</v>
      </c>
      <c r="B29" s="8" t="s">
        <v>82</v>
      </c>
      <c r="C29" s="8" t="s">
        <v>80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Q29" s="111" t="s">
        <v>78</v>
      </c>
      <c r="R29" s="109" t="s">
        <v>82</v>
      </c>
      <c r="S29" s="109" t="s">
        <v>80</v>
      </c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1" ht="25.5">
      <c r="A30" s="8" t="s">
        <v>81</v>
      </c>
      <c r="B30" s="8" t="s">
        <v>85</v>
      </c>
      <c r="C30" s="8" t="s">
        <v>83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Q30" s="111" t="s">
        <v>81</v>
      </c>
      <c r="R30" s="109" t="s">
        <v>85</v>
      </c>
      <c r="S30" s="109" t="s">
        <v>83</v>
      </c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1:31" ht="25.5">
      <c r="A31" s="8" t="s">
        <v>84</v>
      </c>
      <c r="B31" s="8" t="s">
        <v>88</v>
      </c>
      <c r="C31" s="8" t="s">
        <v>86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Q31" s="111" t="s">
        <v>84</v>
      </c>
      <c r="R31" s="109" t="s">
        <v>88</v>
      </c>
      <c r="S31" s="109" t="s">
        <v>86</v>
      </c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ht="25.5">
      <c r="A32" s="8" t="s">
        <v>87</v>
      </c>
      <c r="B32" s="8" t="s">
        <v>93</v>
      </c>
      <c r="C32" s="8" t="s">
        <v>89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Q32" s="111" t="s">
        <v>87</v>
      </c>
      <c r="R32" s="109" t="s">
        <v>93</v>
      </c>
      <c r="S32" s="109" t="s">
        <v>89</v>
      </c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1" ht="25.5">
      <c r="A33" s="8" t="s">
        <v>90</v>
      </c>
      <c r="B33" s="8" t="s">
        <v>836</v>
      </c>
      <c r="C33" s="8" t="s">
        <v>91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Q33" s="111" t="s">
        <v>90</v>
      </c>
      <c r="R33" s="109" t="s">
        <v>836</v>
      </c>
      <c r="S33" s="109" t="s">
        <v>91</v>
      </c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pans="1:31" ht="25.5">
      <c r="A34" s="8" t="s">
        <v>92</v>
      </c>
      <c r="B34" s="8" t="s">
        <v>96</v>
      </c>
      <c r="C34" s="8" t="s">
        <v>94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Q34" s="111" t="s">
        <v>92</v>
      </c>
      <c r="R34" s="109" t="s">
        <v>96</v>
      </c>
      <c r="S34" s="109" t="s">
        <v>94</v>
      </c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31" ht="25.5">
      <c r="A35" s="8" t="s">
        <v>95</v>
      </c>
      <c r="B35" s="8" t="s">
        <v>99</v>
      </c>
      <c r="C35" s="8" t="s">
        <v>97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Q35" s="111" t="s">
        <v>95</v>
      </c>
      <c r="R35" s="109" t="s">
        <v>99</v>
      </c>
      <c r="S35" s="109" t="s">
        <v>97</v>
      </c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ht="51">
      <c r="A36" s="51" t="s">
        <v>837</v>
      </c>
      <c r="B36" s="8" t="s">
        <v>102</v>
      </c>
      <c r="C36" s="8" t="s">
        <v>838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Q36" s="111" t="s">
        <v>837</v>
      </c>
      <c r="R36" s="109" t="s">
        <v>102</v>
      </c>
      <c r="S36" s="109" t="s">
        <v>838</v>
      </c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pans="1:31" ht="25.5">
      <c r="A37" s="8" t="s">
        <v>98</v>
      </c>
      <c r="B37" s="8" t="s">
        <v>839</v>
      </c>
      <c r="C37" s="8" t="s">
        <v>100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Q37" s="111" t="s">
        <v>98</v>
      </c>
      <c r="R37" s="109" t="s">
        <v>839</v>
      </c>
      <c r="S37" s="109" t="s">
        <v>100</v>
      </c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pans="1:31" ht="25.5">
      <c r="A38" s="8" t="s">
        <v>101</v>
      </c>
      <c r="B38" s="8" t="s">
        <v>840</v>
      </c>
      <c r="C38" s="8" t="s">
        <v>103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Q38" s="111" t="s">
        <v>101</v>
      </c>
      <c r="R38" s="109" t="s">
        <v>840</v>
      </c>
      <c r="S38" s="109" t="s">
        <v>103</v>
      </c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ht="25.5">
      <c r="A39" s="8" t="s">
        <v>104</v>
      </c>
      <c r="B39" s="8" t="s">
        <v>105</v>
      </c>
      <c r="C39" s="8" t="s">
        <v>106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Q39" s="111" t="s">
        <v>104</v>
      </c>
      <c r="R39" s="109" t="s">
        <v>105</v>
      </c>
      <c r="S39" s="109" t="s">
        <v>106</v>
      </c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>
      <c r="A40" s="8" t="s">
        <v>107</v>
      </c>
      <c r="B40" s="8" t="s">
        <v>108</v>
      </c>
      <c r="C40" s="8" t="s">
        <v>109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Q40" s="111" t="s">
        <v>107</v>
      </c>
      <c r="R40" s="109" t="s">
        <v>108</v>
      </c>
      <c r="S40" s="109" t="s">
        <v>109</v>
      </c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pans="1:31" ht="25.5">
      <c r="A41" s="8" t="s">
        <v>110</v>
      </c>
      <c r="B41" s="8" t="s">
        <v>111</v>
      </c>
      <c r="C41" s="8" t="s">
        <v>112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Q41" s="111" t="s">
        <v>110</v>
      </c>
      <c r="R41" s="109" t="s">
        <v>111</v>
      </c>
      <c r="S41" s="109" t="s">
        <v>112</v>
      </c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pans="1:31" ht="63.75">
      <c r="A42" s="8" t="s">
        <v>113</v>
      </c>
      <c r="B42" s="8" t="s">
        <v>114</v>
      </c>
      <c r="C42" s="8" t="s">
        <v>115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Q42" s="111" t="s">
        <v>113</v>
      </c>
      <c r="R42" s="109" t="s">
        <v>114</v>
      </c>
      <c r="S42" s="109" t="s">
        <v>115</v>
      </c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>
      <c r="A43" s="8" t="s">
        <v>116</v>
      </c>
      <c r="B43" s="8" t="s">
        <v>117</v>
      </c>
      <c r="C43" s="8" t="s">
        <v>118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Q43" s="111" t="s">
        <v>1257</v>
      </c>
      <c r="R43" s="109" t="s">
        <v>117</v>
      </c>
      <c r="S43" s="109" t="s">
        <v>118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pans="1:31" ht="25.5">
      <c r="A44" s="8" t="s">
        <v>119</v>
      </c>
      <c r="B44" s="8" t="s">
        <v>120</v>
      </c>
      <c r="C44" s="8" t="s">
        <v>121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Q44" s="111" t="s">
        <v>1258</v>
      </c>
      <c r="R44" s="109" t="s">
        <v>120</v>
      </c>
      <c r="S44" s="109" t="s">
        <v>121</v>
      </c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pans="1:31" ht="38.25">
      <c r="A45" s="8" t="s">
        <v>122</v>
      </c>
      <c r="B45" s="8" t="s">
        <v>123</v>
      </c>
      <c r="C45" s="8" t="s">
        <v>124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Q45" s="111" t="s">
        <v>122</v>
      </c>
      <c r="R45" s="109" t="s">
        <v>123</v>
      </c>
      <c r="S45" s="109" t="s">
        <v>124</v>
      </c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pans="1:31">
      <c r="A46" s="8" t="s">
        <v>125</v>
      </c>
      <c r="B46" s="8" t="s">
        <v>126</v>
      </c>
      <c r="C46" s="8" t="s">
        <v>127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Q46" s="111" t="s">
        <v>125</v>
      </c>
      <c r="R46" s="109" t="s">
        <v>126</v>
      </c>
      <c r="S46" s="109" t="s">
        <v>127</v>
      </c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pans="1:31" ht="38.25">
      <c r="A47" s="8" t="s">
        <v>128</v>
      </c>
      <c r="B47" s="8" t="s">
        <v>129</v>
      </c>
      <c r="C47" s="8" t="s">
        <v>130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Q47" s="111" t="s">
        <v>128</v>
      </c>
      <c r="R47" s="109" t="s">
        <v>129</v>
      </c>
      <c r="S47" s="109" t="s">
        <v>130</v>
      </c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1" ht="38.25">
      <c r="A48" s="8" t="s">
        <v>131</v>
      </c>
      <c r="B48" s="8" t="s">
        <v>132</v>
      </c>
      <c r="C48" s="8" t="s">
        <v>133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Q48" s="111" t="s">
        <v>131</v>
      </c>
      <c r="R48" s="109" t="s">
        <v>132</v>
      </c>
      <c r="S48" s="109" t="s">
        <v>133</v>
      </c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1:31" ht="51">
      <c r="A49" s="8" t="s">
        <v>134</v>
      </c>
      <c r="B49" s="8" t="s">
        <v>135</v>
      </c>
      <c r="C49" s="8" t="s">
        <v>136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Q49" s="111" t="s">
        <v>134</v>
      </c>
      <c r="R49" s="109" t="s">
        <v>135</v>
      </c>
      <c r="S49" s="109" t="s">
        <v>136</v>
      </c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pans="1:31">
      <c r="A50" s="8" t="s">
        <v>137</v>
      </c>
      <c r="B50" s="8" t="s">
        <v>138</v>
      </c>
      <c r="C50" s="8" t="s">
        <v>139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Q50" s="111" t="s">
        <v>137</v>
      </c>
      <c r="R50" s="109" t="s">
        <v>138</v>
      </c>
      <c r="S50" s="109" t="s">
        <v>139</v>
      </c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pans="1:31">
      <c r="A51" s="8" t="s">
        <v>140</v>
      </c>
      <c r="B51" s="8" t="s">
        <v>141</v>
      </c>
      <c r="C51" s="8" t="s">
        <v>142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Q51" s="111" t="s">
        <v>140</v>
      </c>
      <c r="R51" s="109" t="s">
        <v>141</v>
      </c>
      <c r="S51" s="109" t="s">
        <v>142</v>
      </c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pans="1:31">
      <c r="A52" s="8" t="s">
        <v>143</v>
      </c>
      <c r="B52" s="8" t="s">
        <v>144</v>
      </c>
      <c r="C52" s="8" t="s">
        <v>145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Q52" s="111" t="s">
        <v>143</v>
      </c>
      <c r="R52" s="109" t="s">
        <v>144</v>
      </c>
      <c r="S52" s="109" t="s">
        <v>145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pans="1:31">
      <c r="A53" s="8" t="s">
        <v>146</v>
      </c>
      <c r="B53" s="8" t="s">
        <v>147</v>
      </c>
      <c r="C53" s="8" t="s">
        <v>148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Q53" s="111" t="s">
        <v>146</v>
      </c>
      <c r="R53" s="109" t="s">
        <v>147</v>
      </c>
      <c r="S53" s="109" t="s">
        <v>148</v>
      </c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pans="1:31">
      <c r="A54" s="8" t="s">
        <v>149</v>
      </c>
      <c r="B54" s="8" t="s">
        <v>150</v>
      </c>
      <c r="C54" s="8" t="s">
        <v>151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Q54" s="111" t="s">
        <v>149</v>
      </c>
      <c r="R54" s="109" t="s">
        <v>150</v>
      </c>
      <c r="S54" s="109" t="s">
        <v>151</v>
      </c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pans="1:31" ht="51">
      <c r="A55" s="8" t="s">
        <v>152</v>
      </c>
      <c r="B55" s="8" t="s">
        <v>153</v>
      </c>
      <c r="C55" s="8" t="s">
        <v>154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Q55" s="111" t="s">
        <v>1259</v>
      </c>
      <c r="R55" s="109" t="s">
        <v>153</v>
      </c>
      <c r="S55" s="109" t="s">
        <v>154</v>
      </c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pans="1:31" ht="63.75">
      <c r="A56" s="8" t="s">
        <v>155</v>
      </c>
      <c r="B56" s="8" t="s">
        <v>156</v>
      </c>
      <c r="C56" s="8" t="s">
        <v>157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Q56" s="111" t="s">
        <v>1260</v>
      </c>
      <c r="R56" s="109" t="s">
        <v>156</v>
      </c>
      <c r="S56" s="109" t="s">
        <v>157</v>
      </c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pans="1:31">
      <c r="A57" s="8" t="s">
        <v>158</v>
      </c>
      <c r="B57" s="8" t="s">
        <v>159</v>
      </c>
      <c r="C57" s="8" t="s">
        <v>160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Q57" s="111" t="s">
        <v>158</v>
      </c>
      <c r="R57" s="109" t="s">
        <v>159</v>
      </c>
      <c r="S57" s="109" t="s">
        <v>160</v>
      </c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pans="1:31">
      <c r="A58" s="8" t="s">
        <v>161</v>
      </c>
      <c r="B58" s="8" t="s">
        <v>162</v>
      </c>
      <c r="C58" s="8" t="s">
        <v>163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Q58" s="111" t="s">
        <v>161</v>
      </c>
      <c r="R58" s="109" t="s">
        <v>162</v>
      </c>
      <c r="S58" s="109" t="s">
        <v>163</v>
      </c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pans="1:31">
      <c r="A59" s="8" t="s">
        <v>164</v>
      </c>
      <c r="B59" s="8" t="s">
        <v>165</v>
      </c>
      <c r="C59" s="8" t="s">
        <v>166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Q59" s="111" t="s">
        <v>164</v>
      </c>
      <c r="R59" s="109" t="s">
        <v>165</v>
      </c>
      <c r="S59" s="109" t="s">
        <v>166</v>
      </c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pans="1:31" ht="25.5">
      <c r="A60" s="8" t="s">
        <v>167</v>
      </c>
      <c r="B60" s="8" t="s">
        <v>168</v>
      </c>
      <c r="C60" s="8" t="s">
        <v>169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Q60" s="111" t="s">
        <v>167</v>
      </c>
      <c r="R60" s="109" t="s">
        <v>168</v>
      </c>
      <c r="S60" s="109" t="s">
        <v>169</v>
      </c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pans="1:31">
      <c r="A61" s="8" t="s">
        <v>170</v>
      </c>
      <c r="B61" s="8" t="s">
        <v>171</v>
      </c>
      <c r="C61" s="8" t="s">
        <v>172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Q61" s="111" t="s">
        <v>170</v>
      </c>
      <c r="R61" s="109" t="s">
        <v>171</v>
      </c>
      <c r="S61" s="109" t="s">
        <v>172</v>
      </c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pans="1:31">
      <c r="A62" s="8" t="s">
        <v>173</v>
      </c>
      <c r="B62" s="8" t="s">
        <v>174</v>
      </c>
      <c r="C62" s="8" t="s">
        <v>175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Q62" s="111" t="s">
        <v>173</v>
      </c>
      <c r="R62" s="109" t="s">
        <v>174</v>
      </c>
      <c r="S62" s="109" t="s">
        <v>175</v>
      </c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pans="1:31">
      <c r="A63" s="8" t="s">
        <v>176</v>
      </c>
      <c r="B63" s="8" t="s">
        <v>177</v>
      </c>
      <c r="C63" s="8" t="s">
        <v>178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Q63" s="111" t="s">
        <v>176</v>
      </c>
      <c r="R63" s="109" t="s">
        <v>177</v>
      </c>
      <c r="S63" s="109" t="s">
        <v>178</v>
      </c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4" spans="1:31">
      <c r="A64" s="8" t="s">
        <v>179</v>
      </c>
      <c r="B64" s="8" t="s">
        <v>180</v>
      </c>
      <c r="C64" s="8" t="s">
        <v>181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Q64" s="111" t="s">
        <v>179</v>
      </c>
      <c r="R64" s="109" t="s">
        <v>180</v>
      </c>
      <c r="S64" s="109" t="s">
        <v>181</v>
      </c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1:31" ht="25.5">
      <c r="A65" s="8" t="s">
        <v>182</v>
      </c>
      <c r="B65" s="8" t="s">
        <v>183</v>
      </c>
      <c r="C65" s="8" t="s">
        <v>184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Q65" s="111" t="s">
        <v>182</v>
      </c>
      <c r="R65" s="109" t="s">
        <v>183</v>
      </c>
      <c r="S65" s="109" t="s">
        <v>184</v>
      </c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 spans="1:31">
      <c r="A66" s="8" t="s">
        <v>185</v>
      </c>
      <c r="B66" s="8" t="s">
        <v>186</v>
      </c>
      <c r="C66" s="8" t="s">
        <v>187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Q66" s="111" t="s">
        <v>185</v>
      </c>
      <c r="R66" s="109" t="s">
        <v>186</v>
      </c>
      <c r="S66" s="109" t="s">
        <v>187</v>
      </c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pans="1:31" ht="38.25">
      <c r="A67" s="8" t="s">
        <v>188</v>
      </c>
      <c r="B67" s="8" t="s">
        <v>189</v>
      </c>
      <c r="C67" s="8" t="s">
        <v>190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Q67" s="111" t="s">
        <v>188</v>
      </c>
      <c r="R67" s="109" t="s">
        <v>189</v>
      </c>
      <c r="S67" s="109" t="s">
        <v>190</v>
      </c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pans="1:31">
      <c r="A68" s="8" t="s">
        <v>191</v>
      </c>
      <c r="B68" s="8" t="s">
        <v>192</v>
      </c>
      <c r="C68" s="8" t="s">
        <v>193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Q68" s="111" t="s">
        <v>191</v>
      </c>
      <c r="R68" s="109" t="s">
        <v>192</v>
      </c>
      <c r="S68" s="109" t="s">
        <v>193</v>
      </c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pans="1:31" ht="25.5">
      <c r="A69" s="8" t="s">
        <v>194</v>
      </c>
      <c r="B69" s="8" t="s">
        <v>195</v>
      </c>
      <c r="C69" s="8" t="s">
        <v>196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Q69" s="111" t="s">
        <v>194</v>
      </c>
      <c r="R69" s="109" t="s">
        <v>195</v>
      </c>
      <c r="S69" s="109" t="s">
        <v>1261</v>
      </c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pans="1:31" ht="63.75">
      <c r="A70" s="8" t="s">
        <v>197</v>
      </c>
      <c r="B70" s="8" t="s">
        <v>198</v>
      </c>
      <c r="C70" s="8" t="s">
        <v>199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Q70" s="111" t="s">
        <v>197</v>
      </c>
      <c r="R70" s="109" t="s">
        <v>198</v>
      </c>
      <c r="S70" s="109" t="s">
        <v>199</v>
      </c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pans="1:31">
      <c r="A71" s="8" t="s">
        <v>200</v>
      </c>
      <c r="B71" s="8" t="s">
        <v>201</v>
      </c>
      <c r="C71" s="8" t="s">
        <v>202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Q71" s="111" t="s">
        <v>200</v>
      </c>
      <c r="R71" s="109" t="s">
        <v>201</v>
      </c>
      <c r="S71" s="109" t="s">
        <v>202</v>
      </c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pans="1:31" ht="38.25">
      <c r="A72" s="8" t="s">
        <v>203</v>
      </c>
      <c r="B72" s="8" t="s">
        <v>204</v>
      </c>
      <c r="C72" s="8" t="s">
        <v>205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Q72" s="111" t="s">
        <v>203</v>
      </c>
      <c r="R72" s="109" t="s">
        <v>204</v>
      </c>
      <c r="S72" s="109" t="s">
        <v>205</v>
      </c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pans="1:31" ht="25.5">
      <c r="A73" s="8" t="s">
        <v>206</v>
      </c>
      <c r="B73" s="8" t="s">
        <v>207</v>
      </c>
      <c r="C73" s="8" t="s">
        <v>208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Q73" s="111" t="s">
        <v>206</v>
      </c>
      <c r="R73" s="109" t="s">
        <v>207</v>
      </c>
      <c r="S73" s="109" t="s">
        <v>208</v>
      </c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pans="1:31" ht="25.5">
      <c r="A74" s="8" t="s">
        <v>209</v>
      </c>
      <c r="B74" s="8" t="s">
        <v>210</v>
      </c>
      <c r="C74" s="8" t="s">
        <v>211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Q74" s="111" t="s">
        <v>209</v>
      </c>
      <c r="R74" s="109" t="s">
        <v>210</v>
      </c>
      <c r="S74" s="109" t="s">
        <v>211</v>
      </c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pans="1:31" ht="63.75">
      <c r="A75" s="8" t="s">
        <v>212</v>
      </c>
      <c r="B75" s="8" t="s">
        <v>213</v>
      </c>
      <c r="C75" s="8" t="s">
        <v>214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Q75" s="111" t="s">
        <v>212</v>
      </c>
      <c r="R75" s="109" t="s">
        <v>213</v>
      </c>
      <c r="S75" s="109" t="s">
        <v>214</v>
      </c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pans="1:31" ht="25.5">
      <c r="A76" s="8" t="s">
        <v>215</v>
      </c>
      <c r="B76" s="8" t="s">
        <v>216</v>
      </c>
      <c r="C76" s="8" t="s">
        <v>217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Q76" s="111" t="s">
        <v>215</v>
      </c>
      <c r="R76" s="109" t="s">
        <v>216</v>
      </c>
      <c r="S76" s="109" t="s">
        <v>217</v>
      </c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pans="1:31">
      <c r="A77" s="8" t="s">
        <v>218</v>
      </c>
      <c r="B77" s="8" t="s">
        <v>219</v>
      </c>
      <c r="C77" s="8" t="s">
        <v>220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Q77" s="111" t="s">
        <v>218</v>
      </c>
      <c r="R77" s="109" t="s">
        <v>219</v>
      </c>
      <c r="S77" s="109" t="s">
        <v>220</v>
      </c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pans="1:31" ht="25.5">
      <c r="A78" s="8" t="s">
        <v>221</v>
      </c>
      <c r="B78" s="8" t="s">
        <v>222</v>
      </c>
      <c r="C78" s="8" t="s">
        <v>223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Q78" s="111" t="s">
        <v>221</v>
      </c>
      <c r="R78" s="109" t="s">
        <v>222</v>
      </c>
      <c r="S78" s="109" t="s">
        <v>223</v>
      </c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pans="1:31" ht="51">
      <c r="A79" s="8" t="s">
        <v>224</v>
      </c>
      <c r="B79" s="8" t="s">
        <v>225</v>
      </c>
      <c r="C79" s="8" t="s">
        <v>226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Q79" s="111" t="s">
        <v>224</v>
      </c>
      <c r="R79" s="109" t="s">
        <v>225</v>
      </c>
      <c r="S79" s="109" t="s">
        <v>226</v>
      </c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pans="1:31">
      <c r="A80" s="8" t="s">
        <v>227</v>
      </c>
      <c r="B80" s="8" t="s">
        <v>228</v>
      </c>
      <c r="C80" s="8" t="s">
        <v>229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Q80" s="111" t="s">
        <v>227</v>
      </c>
      <c r="R80" s="109" t="s">
        <v>228</v>
      </c>
      <c r="S80" s="109" t="s">
        <v>229</v>
      </c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pans="1:31" ht="25.5">
      <c r="A81" s="8" t="s">
        <v>230</v>
      </c>
      <c r="B81" s="8" t="s">
        <v>231</v>
      </c>
      <c r="C81" s="8" t="s">
        <v>232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Q81" s="111" t="s">
        <v>230</v>
      </c>
      <c r="R81" s="109" t="s">
        <v>231</v>
      </c>
      <c r="S81" s="109" t="s">
        <v>232</v>
      </c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pans="1:31">
      <c r="A82" s="8" t="s">
        <v>233</v>
      </c>
      <c r="B82" s="8" t="s">
        <v>234</v>
      </c>
      <c r="C82" s="8" t="s">
        <v>235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Q82" s="111" t="s">
        <v>233</v>
      </c>
      <c r="R82" s="109" t="s">
        <v>234</v>
      </c>
      <c r="S82" s="109" t="s">
        <v>235</v>
      </c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pans="1:31" ht="38.25">
      <c r="A83" s="8" t="s">
        <v>236</v>
      </c>
      <c r="B83" s="8" t="s">
        <v>237</v>
      </c>
      <c r="C83" s="8" t="s">
        <v>238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Q83" s="111" t="s">
        <v>236</v>
      </c>
      <c r="R83" s="109" t="s">
        <v>237</v>
      </c>
      <c r="S83" s="109" t="s">
        <v>238</v>
      </c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pans="1:31" ht="25.5">
      <c r="A84" s="8" t="s">
        <v>239</v>
      </c>
      <c r="B84" s="8" t="s">
        <v>240</v>
      </c>
      <c r="C84" s="8" t="s">
        <v>241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Q84" s="111" t="s">
        <v>239</v>
      </c>
      <c r="R84" s="109" t="s">
        <v>240</v>
      </c>
      <c r="S84" s="109" t="s">
        <v>241</v>
      </c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pans="1:31" ht="51">
      <c r="A85" s="8" t="s">
        <v>242</v>
      </c>
      <c r="B85" s="8" t="s">
        <v>243</v>
      </c>
      <c r="C85" s="8" t="s">
        <v>244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Q85" s="111" t="s">
        <v>242</v>
      </c>
      <c r="R85" s="109" t="s">
        <v>243</v>
      </c>
      <c r="S85" s="109" t="s">
        <v>244</v>
      </c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pans="1:31" ht="76.5">
      <c r="A86" s="8" t="s">
        <v>245</v>
      </c>
      <c r="B86" s="8" t="s">
        <v>246</v>
      </c>
      <c r="C86" s="8" t="s">
        <v>247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Q86" s="111" t="s">
        <v>245</v>
      </c>
      <c r="R86" s="109" t="s">
        <v>246</v>
      </c>
      <c r="S86" s="109" t="s">
        <v>247</v>
      </c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pans="1:31">
      <c r="A87" s="8" t="s">
        <v>248</v>
      </c>
      <c r="B87" s="8" t="s">
        <v>249</v>
      </c>
      <c r="C87" s="8" t="s">
        <v>250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Q87" s="111" t="s">
        <v>248</v>
      </c>
      <c r="R87" s="109" t="s">
        <v>249</v>
      </c>
      <c r="S87" s="109" t="s">
        <v>250</v>
      </c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pans="1:31" ht="25.5">
      <c r="A88" s="8" t="s">
        <v>251</v>
      </c>
      <c r="B88" s="8" t="s">
        <v>252</v>
      </c>
      <c r="C88" s="8" t="s">
        <v>253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Q88" s="111" t="s">
        <v>251</v>
      </c>
      <c r="R88" s="109" t="s">
        <v>252</v>
      </c>
      <c r="S88" s="109" t="s">
        <v>253</v>
      </c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pans="1:31">
      <c r="A89" s="8" t="s">
        <v>254</v>
      </c>
      <c r="B89" s="8" t="s">
        <v>255</v>
      </c>
      <c r="C89" s="8" t="s">
        <v>256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Q89" s="111" t="s">
        <v>254</v>
      </c>
      <c r="R89" s="109" t="s">
        <v>255</v>
      </c>
      <c r="S89" s="109" t="s">
        <v>1262</v>
      </c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pans="1:31" ht="25.5">
      <c r="A90" s="8" t="s">
        <v>257</v>
      </c>
      <c r="B90" s="8" t="s">
        <v>258</v>
      </c>
      <c r="C90" s="8" t="s">
        <v>259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Q90" s="111" t="s">
        <v>257</v>
      </c>
      <c r="R90" s="109" t="s">
        <v>258</v>
      </c>
      <c r="S90" s="109" t="s">
        <v>259</v>
      </c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pans="1:31" ht="38.25">
      <c r="A91" s="8" t="s">
        <v>260</v>
      </c>
      <c r="B91" s="8" t="s">
        <v>261</v>
      </c>
      <c r="C91" s="8" t="s">
        <v>262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Q91" s="111" t="s">
        <v>260</v>
      </c>
      <c r="R91" s="109" t="s">
        <v>261</v>
      </c>
      <c r="S91" s="109" t="s">
        <v>262</v>
      </c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pans="1:31">
      <c r="A92" s="8" t="s">
        <v>263</v>
      </c>
      <c r="B92" s="8" t="s">
        <v>264</v>
      </c>
      <c r="C92" s="8" t="s">
        <v>265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Q92" s="111" t="s">
        <v>263</v>
      </c>
      <c r="R92" s="109" t="s">
        <v>264</v>
      </c>
      <c r="S92" s="109" t="s">
        <v>265</v>
      </c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pans="1:31" ht="25.5">
      <c r="A93" s="8" t="s">
        <v>266</v>
      </c>
      <c r="B93" s="8" t="s">
        <v>267</v>
      </c>
      <c r="C93" s="8" t="s">
        <v>268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Q93" s="111" t="s">
        <v>266</v>
      </c>
      <c r="R93" s="109" t="s">
        <v>267</v>
      </c>
      <c r="S93" s="109" t="s">
        <v>268</v>
      </c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pans="1:31">
      <c r="A94" s="8" t="s">
        <v>269</v>
      </c>
      <c r="B94" s="8" t="s">
        <v>270</v>
      </c>
      <c r="C94" s="8" t="s">
        <v>271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Q94" s="111" t="s">
        <v>269</v>
      </c>
      <c r="R94" s="109" t="s">
        <v>270</v>
      </c>
      <c r="S94" s="109" t="s">
        <v>271</v>
      </c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pans="1:31" ht="25.5">
      <c r="A95" s="8" t="s">
        <v>272</v>
      </c>
      <c r="B95" s="8" t="s">
        <v>273</v>
      </c>
      <c r="C95" s="8" t="s">
        <v>274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Q95" s="111" t="s">
        <v>272</v>
      </c>
      <c r="R95" s="109" t="s">
        <v>273</v>
      </c>
      <c r="S95" s="109" t="s">
        <v>274</v>
      </c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pans="1:31">
      <c r="A96" s="8" t="s">
        <v>275</v>
      </c>
      <c r="B96" s="8" t="s">
        <v>276</v>
      </c>
      <c r="C96" s="8" t="s">
        <v>277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Q96" s="111" t="s">
        <v>275</v>
      </c>
      <c r="R96" s="109" t="s">
        <v>276</v>
      </c>
      <c r="S96" s="109" t="s">
        <v>277</v>
      </c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pans="1:31">
      <c r="A97" s="8" t="s">
        <v>278</v>
      </c>
      <c r="B97" s="8" t="s">
        <v>279</v>
      </c>
      <c r="C97" s="8" t="s">
        <v>280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Q97" s="111" t="s">
        <v>278</v>
      </c>
      <c r="R97" s="109" t="s">
        <v>279</v>
      </c>
      <c r="S97" s="109" t="s">
        <v>280</v>
      </c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pans="1:31" ht="25.5">
      <c r="A98" s="8" t="s">
        <v>281</v>
      </c>
      <c r="B98" s="8" t="s">
        <v>282</v>
      </c>
      <c r="C98" s="8" t="s">
        <v>283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Q98" s="111" t="s">
        <v>281</v>
      </c>
      <c r="R98" s="109" t="s">
        <v>282</v>
      </c>
      <c r="S98" s="109" t="s">
        <v>283</v>
      </c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</row>
    <row r="99" spans="1:31" ht="25.5">
      <c r="A99" s="8" t="s">
        <v>284</v>
      </c>
      <c r="B99" s="8" t="s">
        <v>285</v>
      </c>
      <c r="C99" s="8" t="s">
        <v>286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Q99" s="111" t="s">
        <v>284</v>
      </c>
      <c r="R99" s="109" t="s">
        <v>285</v>
      </c>
      <c r="S99" s="109" t="s">
        <v>286</v>
      </c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pans="1:31" ht="25.5">
      <c r="A100" s="8" t="s">
        <v>287</v>
      </c>
      <c r="B100" s="8" t="s">
        <v>288</v>
      </c>
      <c r="C100" s="8" t="s">
        <v>289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Q100" s="111" t="s">
        <v>287</v>
      </c>
      <c r="R100" s="109" t="s">
        <v>288</v>
      </c>
      <c r="S100" s="109" t="s">
        <v>289</v>
      </c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pans="1:31">
      <c r="A101" s="8" t="s">
        <v>290</v>
      </c>
      <c r="B101" s="8" t="s">
        <v>291</v>
      </c>
      <c r="C101" s="8" t="s">
        <v>292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Q101" s="111" t="s">
        <v>290</v>
      </c>
      <c r="R101" s="109" t="s">
        <v>291</v>
      </c>
      <c r="S101" s="109" t="s">
        <v>292</v>
      </c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pans="1:31">
      <c r="A102" s="8" t="s">
        <v>293</v>
      </c>
      <c r="B102" s="8" t="s">
        <v>294</v>
      </c>
      <c r="C102" s="8" t="s">
        <v>295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Q102" s="111" t="s">
        <v>293</v>
      </c>
      <c r="R102" s="109" t="s">
        <v>294</v>
      </c>
      <c r="S102" s="109" t="s">
        <v>295</v>
      </c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pans="1:31" ht="25.5">
      <c r="A103" s="8" t="s">
        <v>296</v>
      </c>
      <c r="B103" s="8" t="s">
        <v>297</v>
      </c>
      <c r="C103" s="8" t="s">
        <v>298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Q103" s="111" t="s">
        <v>296</v>
      </c>
      <c r="R103" s="109" t="s">
        <v>297</v>
      </c>
      <c r="S103" s="109" t="s">
        <v>298</v>
      </c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pans="1:31">
      <c r="A104" s="8" t="s">
        <v>299</v>
      </c>
      <c r="B104" s="8" t="s">
        <v>300</v>
      </c>
      <c r="C104" s="8" t="s">
        <v>301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Q104" s="111" t="s">
        <v>299</v>
      </c>
      <c r="R104" s="109" t="s">
        <v>300</v>
      </c>
      <c r="S104" s="109" t="s">
        <v>301</v>
      </c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spans="1:31">
      <c r="A105" s="8" t="s">
        <v>302</v>
      </c>
      <c r="B105" s="8" t="s">
        <v>303</v>
      </c>
      <c r="C105" s="8" t="s">
        <v>304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Q105" s="111" t="s">
        <v>302</v>
      </c>
      <c r="R105" s="109" t="s">
        <v>303</v>
      </c>
      <c r="S105" s="109" t="s">
        <v>304</v>
      </c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pans="1:31">
      <c r="A106" s="8" t="s">
        <v>305</v>
      </c>
      <c r="B106" s="8" t="s">
        <v>306</v>
      </c>
      <c r="C106" s="8" t="s">
        <v>307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Q106" s="111" t="s">
        <v>305</v>
      </c>
      <c r="R106" s="109" t="s">
        <v>306</v>
      </c>
      <c r="S106" s="109" t="s">
        <v>307</v>
      </c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spans="1:31" ht="25.5">
      <c r="A107" s="8" t="s">
        <v>308</v>
      </c>
      <c r="B107" s="8" t="s">
        <v>309</v>
      </c>
      <c r="C107" s="8" t="s">
        <v>310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Q107" s="111" t="s">
        <v>308</v>
      </c>
      <c r="R107" s="109" t="s">
        <v>309</v>
      </c>
      <c r="S107" s="109" t="s">
        <v>310</v>
      </c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</row>
    <row r="108" spans="1:31" ht="25.5">
      <c r="A108" s="8" t="s">
        <v>311</v>
      </c>
      <c r="B108" s="8" t="s">
        <v>312</v>
      </c>
      <c r="C108" s="8" t="s">
        <v>313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Q108" s="111" t="s">
        <v>311</v>
      </c>
      <c r="R108" s="109" t="s">
        <v>312</v>
      </c>
      <c r="S108" s="109" t="s">
        <v>313</v>
      </c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pans="1:31" ht="38.25">
      <c r="A109" s="8" t="s">
        <v>314</v>
      </c>
      <c r="B109" s="8" t="s">
        <v>315</v>
      </c>
      <c r="C109" s="8" t="s">
        <v>316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Q109" s="111" t="s">
        <v>314</v>
      </c>
      <c r="R109" s="109" t="s">
        <v>315</v>
      </c>
      <c r="S109" s="109" t="s">
        <v>316</v>
      </c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pans="1:31" ht="51">
      <c r="A110" s="8" t="s">
        <v>317</v>
      </c>
      <c r="B110" s="8" t="s">
        <v>318</v>
      </c>
      <c r="C110" s="8" t="s">
        <v>319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Q110" s="111" t="s">
        <v>317</v>
      </c>
      <c r="R110" s="109" t="s">
        <v>318</v>
      </c>
      <c r="S110" s="109" t="s">
        <v>319</v>
      </c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1" spans="1:31" ht="25.5">
      <c r="A111" s="8" t="s">
        <v>320</v>
      </c>
      <c r="B111" s="8" t="s">
        <v>321</v>
      </c>
      <c r="C111" s="8" t="s">
        <v>322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Q111" s="111" t="s">
        <v>320</v>
      </c>
      <c r="R111" s="109" t="s">
        <v>321</v>
      </c>
      <c r="S111" s="109" t="s">
        <v>322</v>
      </c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  <row r="112" spans="1:31" ht="25.5">
      <c r="A112" s="8" t="s">
        <v>323</v>
      </c>
      <c r="B112" s="8" t="s">
        <v>324</v>
      </c>
      <c r="C112" s="8" t="s">
        <v>325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Q112" s="111" t="s">
        <v>323</v>
      </c>
      <c r="R112" s="109" t="s">
        <v>324</v>
      </c>
      <c r="S112" s="109" t="s">
        <v>325</v>
      </c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</row>
    <row r="113" spans="1:31" ht="25.5">
      <c r="A113" s="8" t="s">
        <v>326</v>
      </c>
      <c r="B113" s="8" t="s">
        <v>327</v>
      </c>
      <c r="C113" s="8" t="s">
        <v>328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Q113" s="111" t="s">
        <v>326</v>
      </c>
      <c r="R113" s="109" t="s">
        <v>327</v>
      </c>
      <c r="S113" s="109" t="s">
        <v>328</v>
      </c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</row>
    <row r="114" spans="1:31" ht="25.5">
      <c r="A114" s="8" t="s">
        <v>329</v>
      </c>
      <c r="B114" s="8" t="s">
        <v>330</v>
      </c>
      <c r="C114" s="8" t="s">
        <v>331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Q114" s="111" t="s">
        <v>329</v>
      </c>
      <c r="R114" s="109" t="s">
        <v>330</v>
      </c>
      <c r="S114" s="109" t="s">
        <v>331</v>
      </c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pans="1:31">
      <c r="A115" s="8" t="s">
        <v>332</v>
      </c>
      <c r="B115" s="8" t="s">
        <v>333</v>
      </c>
      <c r="C115" s="8" t="s">
        <v>334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Q115" s="111" t="s">
        <v>332</v>
      </c>
      <c r="R115" s="109" t="s">
        <v>333</v>
      </c>
      <c r="S115" s="109" t="s">
        <v>334</v>
      </c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pans="1:31">
      <c r="A116" s="8" t="s">
        <v>335</v>
      </c>
      <c r="B116" s="8" t="s">
        <v>336</v>
      </c>
      <c r="C116" s="8" t="s">
        <v>337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Q116" s="111" t="s">
        <v>335</v>
      </c>
      <c r="R116" s="109" t="s">
        <v>336</v>
      </c>
      <c r="S116" s="109" t="s">
        <v>337</v>
      </c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pans="1:31" ht="25.5">
      <c r="A117" s="8" t="s">
        <v>338</v>
      </c>
      <c r="B117" s="8" t="s">
        <v>339</v>
      </c>
      <c r="C117" s="8" t="s">
        <v>340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Q117" s="111" t="s">
        <v>338</v>
      </c>
      <c r="R117" s="109" t="s">
        <v>339</v>
      </c>
      <c r="S117" s="109" t="s">
        <v>340</v>
      </c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pans="1:31" ht="25.5">
      <c r="A118" s="8" t="s">
        <v>341</v>
      </c>
      <c r="B118" s="8" t="s">
        <v>342</v>
      </c>
      <c r="C118" s="8" t="s">
        <v>343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Q118" s="111" t="s">
        <v>341</v>
      </c>
      <c r="R118" s="109" t="s">
        <v>342</v>
      </c>
      <c r="S118" s="109" t="s">
        <v>343</v>
      </c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spans="1:31" ht="25.5">
      <c r="A119" s="8" t="s">
        <v>344</v>
      </c>
      <c r="B119" s="8" t="s">
        <v>345</v>
      </c>
      <c r="C119" s="8" t="s">
        <v>346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Q119" s="111" t="s">
        <v>344</v>
      </c>
      <c r="R119" s="109" t="s">
        <v>345</v>
      </c>
      <c r="S119" s="109" t="s">
        <v>346</v>
      </c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pans="1:31" ht="25.5">
      <c r="A120" s="8" t="s">
        <v>347</v>
      </c>
      <c r="B120" s="8" t="s">
        <v>348</v>
      </c>
      <c r="C120" s="8" t="s">
        <v>349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Q120" s="111" t="s">
        <v>347</v>
      </c>
      <c r="R120" s="109" t="s">
        <v>348</v>
      </c>
      <c r="S120" s="109" t="s">
        <v>349</v>
      </c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pans="1:31" ht="25.5">
      <c r="A121" s="8" t="s">
        <v>350</v>
      </c>
      <c r="B121" s="8" t="s">
        <v>351</v>
      </c>
      <c r="C121" s="8" t="s">
        <v>352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Q121" s="111" t="s">
        <v>350</v>
      </c>
      <c r="R121" s="109" t="s">
        <v>351</v>
      </c>
      <c r="S121" s="109" t="s">
        <v>352</v>
      </c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pans="1:31" ht="25.5">
      <c r="A122" s="8" t="s">
        <v>353</v>
      </c>
      <c r="B122" s="8" t="s">
        <v>354</v>
      </c>
      <c r="C122" s="8" t="s">
        <v>355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Q122" s="111" t="s">
        <v>353</v>
      </c>
      <c r="R122" s="109" t="s">
        <v>354</v>
      </c>
      <c r="S122" s="109" t="s">
        <v>355</v>
      </c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pans="1:31" ht="25.5">
      <c r="A123" s="8" t="s">
        <v>356</v>
      </c>
      <c r="B123" s="8" t="s">
        <v>357</v>
      </c>
      <c r="C123" s="8" t="s">
        <v>358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Q123" s="111" t="s">
        <v>356</v>
      </c>
      <c r="R123" s="109" t="s">
        <v>357</v>
      </c>
      <c r="S123" s="109" t="s">
        <v>358</v>
      </c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pans="1:31" ht="25.5">
      <c r="A124" s="8" t="s">
        <v>359</v>
      </c>
      <c r="B124" s="8" t="s">
        <v>360</v>
      </c>
      <c r="C124" s="8" t="s">
        <v>361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Q124" s="111" t="s">
        <v>359</v>
      </c>
      <c r="R124" s="109" t="s">
        <v>360</v>
      </c>
      <c r="S124" s="109" t="s">
        <v>361</v>
      </c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pans="1:31" ht="25.5">
      <c r="A125" s="8" t="s">
        <v>362</v>
      </c>
      <c r="B125" s="8" t="s">
        <v>363</v>
      </c>
      <c r="C125" s="8" t="s">
        <v>364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Q125" s="111" t="s">
        <v>362</v>
      </c>
      <c r="R125" s="109" t="s">
        <v>363</v>
      </c>
      <c r="S125" s="109" t="s">
        <v>364</v>
      </c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pans="1:31" ht="51">
      <c r="A126" s="8" t="s">
        <v>365</v>
      </c>
      <c r="B126" s="8" t="s">
        <v>366</v>
      </c>
      <c r="C126" s="8" t="s">
        <v>367</v>
      </c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Q126" s="111" t="s">
        <v>365</v>
      </c>
      <c r="R126" s="109" t="s">
        <v>366</v>
      </c>
      <c r="S126" s="109" t="s">
        <v>367</v>
      </c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pans="1:31" ht="51">
      <c r="A127" s="8" t="s">
        <v>368</v>
      </c>
      <c r="B127" s="8" t="s">
        <v>369</v>
      </c>
      <c r="C127" s="8" t="s">
        <v>370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Q127" s="111" t="s">
        <v>368</v>
      </c>
      <c r="R127" s="109" t="s">
        <v>369</v>
      </c>
      <c r="S127" s="109" t="s">
        <v>370</v>
      </c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</row>
    <row r="128" spans="1:31" ht="51">
      <c r="A128" s="8" t="s">
        <v>371</v>
      </c>
      <c r="B128" s="8" t="s">
        <v>372</v>
      </c>
      <c r="C128" s="8" t="s">
        <v>373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Q128" s="111" t="s">
        <v>371</v>
      </c>
      <c r="R128" s="109" t="s">
        <v>372</v>
      </c>
      <c r="S128" s="109" t="s">
        <v>373</v>
      </c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  <row r="129" spans="1:31">
      <c r="A129" s="8" t="s">
        <v>374</v>
      </c>
      <c r="B129" s="8" t="s">
        <v>375</v>
      </c>
      <c r="C129" s="8" t="s">
        <v>376</v>
      </c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Q129" s="111" t="s">
        <v>374</v>
      </c>
      <c r="R129" s="109" t="s">
        <v>375</v>
      </c>
      <c r="S129" s="109" t="s">
        <v>376</v>
      </c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</row>
    <row r="130" spans="1:31">
      <c r="A130" s="8" t="s">
        <v>377</v>
      </c>
      <c r="B130" s="8" t="s">
        <v>378</v>
      </c>
      <c r="C130" s="8" t="s">
        <v>379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Q130" s="111" t="s">
        <v>1263</v>
      </c>
      <c r="R130" s="109" t="s">
        <v>378</v>
      </c>
      <c r="S130" s="109" t="s">
        <v>379</v>
      </c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</row>
    <row r="131" spans="1:31" ht="25.5">
      <c r="A131" s="8" t="s">
        <v>380</v>
      </c>
      <c r="B131" s="8" t="s">
        <v>381</v>
      </c>
      <c r="C131" s="8" t="s">
        <v>382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Q131" s="111" t="s">
        <v>380</v>
      </c>
      <c r="R131" s="109" t="s">
        <v>381</v>
      </c>
      <c r="S131" s="109" t="s">
        <v>382</v>
      </c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</row>
    <row r="132" spans="1:31">
      <c r="A132" s="8" t="s">
        <v>383</v>
      </c>
      <c r="B132" s="8" t="s">
        <v>384</v>
      </c>
      <c r="C132" s="8" t="s">
        <v>385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Q132" s="111" t="s">
        <v>383</v>
      </c>
      <c r="R132" s="109" t="s">
        <v>384</v>
      </c>
      <c r="S132" s="109" t="s">
        <v>385</v>
      </c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</row>
    <row r="133" spans="1:31">
      <c r="A133" s="8" t="s">
        <v>386</v>
      </c>
      <c r="B133" s="8" t="s">
        <v>387</v>
      </c>
      <c r="C133" s="8" t="s">
        <v>388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Q133" s="111" t="s">
        <v>386</v>
      </c>
      <c r="R133" s="109" t="s">
        <v>387</v>
      </c>
      <c r="S133" s="109" t="s">
        <v>388</v>
      </c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</row>
    <row r="134" spans="1:31" ht="38.25">
      <c r="A134" s="8" t="s">
        <v>389</v>
      </c>
      <c r="B134" s="8" t="s">
        <v>390</v>
      </c>
      <c r="C134" s="8" t="s">
        <v>391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Q134" s="111" t="s">
        <v>389</v>
      </c>
      <c r="R134" s="109" t="s">
        <v>390</v>
      </c>
      <c r="S134" s="109" t="s">
        <v>391</v>
      </c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  <row r="135" spans="1:31" ht="25.5">
      <c r="A135" s="8" t="s">
        <v>392</v>
      </c>
      <c r="B135" s="8" t="s">
        <v>393</v>
      </c>
      <c r="C135" s="8" t="s">
        <v>394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Q135" s="111" t="s">
        <v>392</v>
      </c>
      <c r="R135" s="109" t="s">
        <v>393</v>
      </c>
      <c r="S135" s="109" t="s">
        <v>394</v>
      </c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</row>
    <row r="136" spans="1:31" ht="25.5">
      <c r="A136" s="8" t="s">
        <v>395</v>
      </c>
      <c r="B136" s="8" t="s">
        <v>396</v>
      </c>
      <c r="C136" s="8" t="s">
        <v>397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Q136" s="111" t="s">
        <v>395</v>
      </c>
      <c r="R136" s="109" t="s">
        <v>396</v>
      </c>
      <c r="S136" s="109" t="s">
        <v>397</v>
      </c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</row>
    <row r="137" spans="1:31" ht="25.5">
      <c r="A137" s="8" t="s">
        <v>398</v>
      </c>
      <c r="B137" s="8" t="s">
        <v>399</v>
      </c>
      <c r="C137" s="8" t="s">
        <v>400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Q137" s="111" t="s">
        <v>398</v>
      </c>
      <c r="R137" s="109" t="s">
        <v>399</v>
      </c>
      <c r="S137" s="109" t="s">
        <v>400</v>
      </c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</row>
    <row r="138" spans="1:31">
      <c r="A138" s="8" t="s">
        <v>401</v>
      </c>
      <c r="B138" s="8" t="s">
        <v>402</v>
      </c>
      <c r="C138" s="8" t="s">
        <v>403</v>
      </c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Q138" s="111" t="s">
        <v>401</v>
      </c>
      <c r="R138" s="109" t="s">
        <v>402</v>
      </c>
      <c r="S138" s="109" t="s">
        <v>403</v>
      </c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</row>
    <row r="139" spans="1:31">
      <c r="A139" s="8" t="s">
        <v>404</v>
      </c>
      <c r="B139" s="8" t="s">
        <v>405</v>
      </c>
      <c r="C139" s="8" t="s">
        <v>406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Q139" s="111" t="s">
        <v>404</v>
      </c>
      <c r="R139" s="109" t="s">
        <v>405</v>
      </c>
      <c r="S139" s="109" t="s">
        <v>406</v>
      </c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</row>
    <row r="140" spans="1:31" ht="25.5">
      <c r="A140" s="8" t="s">
        <v>407</v>
      </c>
      <c r="B140" s="8" t="s">
        <v>408</v>
      </c>
      <c r="C140" s="8" t="s">
        <v>409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Q140" s="111" t="s">
        <v>407</v>
      </c>
      <c r="R140" s="109" t="s">
        <v>408</v>
      </c>
      <c r="S140" s="109" t="s">
        <v>409</v>
      </c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</row>
    <row r="141" spans="1:31" ht="25.5">
      <c r="A141" s="8" t="s">
        <v>410</v>
      </c>
      <c r="B141" s="8" t="s">
        <v>411</v>
      </c>
      <c r="C141" s="8" t="s">
        <v>412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Q141" s="111" t="s">
        <v>410</v>
      </c>
      <c r="R141" s="109" t="s">
        <v>411</v>
      </c>
      <c r="S141" s="109" t="s">
        <v>412</v>
      </c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</row>
    <row r="142" spans="1:31">
      <c r="A142" s="8" t="s">
        <v>413</v>
      </c>
      <c r="B142" s="8" t="s">
        <v>414</v>
      </c>
      <c r="C142" s="8" t="s">
        <v>415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Q142" s="111" t="s">
        <v>413</v>
      </c>
      <c r="R142" s="109" t="s">
        <v>414</v>
      </c>
      <c r="S142" s="109" t="s">
        <v>415</v>
      </c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</row>
    <row r="143" spans="1:31">
      <c r="A143" s="8" t="s">
        <v>416</v>
      </c>
      <c r="B143" s="8" t="s">
        <v>417</v>
      </c>
      <c r="C143" s="8" t="s">
        <v>418</v>
      </c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Q143" s="111" t="s">
        <v>416</v>
      </c>
      <c r="R143" s="109" t="s">
        <v>417</v>
      </c>
      <c r="S143" s="109" t="s">
        <v>418</v>
      </c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</row>
    <row r="144" spans="1:31" ht="38.25">
      <c r="A144" s="8" t="s">
        <v>419</v>
      </c>
      <c r="B144" s="8" t="s">
        <v>420</v>
      </c>
      <c r="C144" s="8" t="s">
        <v>421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Q144" s="111" t="s">
        <v>419</v>
      </c>
      <c r="R144" s="109" t="s">
        <v>420</v>
      </c>
      <c r="S144" s="109" t="s">
        <v>421</v>
      </c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</row>
    <row r="145" spans="1:31">
      <c r="A145" s="8" t="s">
        <v>422</v>
      </c>
      <c r="B145" s="8" t="s">
        <v>423</v>
      </c>
      <c r="C145" s="8" t="s">
        <v>424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Q145" s="111" t="s">
        <v>422</v>
      </c>
      <c r="R145" s="109" t="s">
        <v>423</v>
      </c>
      <c r="S145" s="109" t="s">
        <v>424</v>
      </c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</row>
    <row r="146" spans="1:31" ht="25.5">
      <c r="A146" s="8" t="s">
        <v>425</v>
      </c>
      <c r="B146" s="8" t="s">
        <v>426</v>
      </c>
      <c r="C146" s="8" t="s">
        <v>427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Q146" s="111" t="s">
        <v>425</v>
      </c>
      <c r="R146" s="109" t="s">
        <v>426</v>
      </c>
      <c r="S146" s="109" t="s">
        <v>427</v>
      </c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</row>
    <row r="147" spans="1:31" ht="25.5">
      <c r="A147" s="8" t="s">
        <v>428</v>
      </c>
      <c r="B147" s="8" t="s">
        <v>429</v>
      </c>
      <c r="C147" s="8" t="s">
        <v>430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Q147" s="111" t="s">
        <v>428</v>
      </c>
      <c r="R147" s="109" t="s">
        <v>429</v>
      </c>
      <c r="S147" s="109" t="s">
        <v>430</v>
      </c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</row>
    <row r="148" spans="1:31">
      <c r="A148" s="8" t="s">
        <v>431</v>
      </c>
      <c r="B148" s="8" t="s">
        <v>432</v>
      </c>
      <c r="C148" s="8" t="s">
        <v>433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Q148" s="111" t="s">
        <v>431</v>
      </c>
      <c r="R148" s="109" t="s">
        <v>432</v>
      </c>
      <c r="S148" s="109" t="s">
        <v>433</v>
      </c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</row>
    <row r="149" spans="1:31" ht="25.5">
      <c r="A149" s="8" t="s">
        <v>434</v>
      </c>
      <c r="B149" s="8" t="s">
        <v>435</v>
      </c>
      <c r="C149" s="8" t="s">
        <v>436</v>
      </c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Q149" s="111" t="s">
        <v>434</v>
      </c>
      <c r="R149" s="109" t="s">
        <v>435</v>
      </c>
      <c r="S149" s="109" t="s">
        <v>436</v>
      </c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</row>
    <row r="150" spans="1:31" ht="38.25">
      <c r="A150" s="8" t="s">
        <v>437</v>
      </c>
      <c r="B150" s="8" t="s">
        <v>438</v>
      </c>
      <c r="C150" s="8" t="s">
        <v>439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Q150" s="111" t="s">
        <v>437</v>
      </c>
      <c r="R150" s="109" t="s">
        <v>438</v>
      </c>
      <c r="S150" s="109" t="s">
        <v>439</v>
      </c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</row>
    <row r="151" spans="1:31">
      <c r="A151" s="8" t="s">
        <v>440</v>
      </c>
      <c r="B151" s="8" t="s">
        <v>441</v>
      </c>
      <c r="C151" s="8" t="s">
        <v>442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Q151" s="111" t="s">
        <v>440</v>
      </c>
      <c r="R151" s="109" t="s">
        <v>441</v>
      </c>
      <c r="S151" s="109" t="s">
        <v>442</v>
      </c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</row>
    <row r="152" spans="1:31" ht="25.5">
      <c r="A152" s="8" t="s">
        <v>443</v>
      </c>
      <c r="B152" s="8" t="s">
        <v>444</v>
      </c>
      <c r="C152" s="8" t="s">
        <v>445</v>
      </c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Q152" s="111" t="s">
        <v>443</v>
      </c>
      <c r="R152" s="109" t="s">
        <v>444</v>
      </c>
      <c r="S152" s="109" t="s">
        <v>445</v>
      </c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</row>
    <row r="153" spans="1:31" ht="51">
      <c r="A153" s="8" t="s">
        <v>446</v>
      </c>
      <c r="B153" s="8" t="s">
        <v>447</v>
      </c>
      <c r="C153" s="8" t="s">
        <v>448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Q153" s="111" t="s">
        <v>446</v>
      </c>
      <c r="R153" s="109" t="s">
        <v>447</v>
      </c>
      <c r="S153" s="109" t="s">
        <v>448</v>
      </c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</row>
    <row r="154" spans="1:31" ht="25.5">
      <c r="A154" s="8" t="s">
        <v>449</v>
      </c>
      <c r="B154" s="8" t="s">
        <v>450</v>
      </c>
      <c r="C154" s="8" t="s">
        <v>451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Q154" s="111" t="s">
        <v>449</v>
      </c>
      <c r="R154" s="109" t="s">
        <v>450</v>
      </c>
      <c r="S154" s="109" t="s">
        <v>451</v>
      </c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</row>
    <row r="155" spans="1:31" ht="25.5">
      <c r="A155" s="8" t="s">
        <v>452</v>
      </c>
      <c r="B155" s="8" t="s">
        <v>453</v>
      </c>
      <c r="C155" s="8" t="s">
        <v>454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Q155" s="111" t="s">
        <v>452</v>
      </c>
      <c r="R155" s="109" t="s">
        <v>453</v>
      </c>
      <c r="S155" s="109" t="s">
        <v>454</v>
      </c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</row>
    <row r="156" spans="1:31" ht="38.25">
      <c r="A156" s="8" t="s">
        <v>455</v>
      </c>
      <c r="B156" s="8" t="s">
        <v>456</v>
      </c>
      <c r="C156" s="8" t="s">
        <v>457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Q156" s="111" t="s">
        <v>455</v>
      </c>
      <c r="R156" s="109" t="s">
        <v>456</v>
      </c>
      <c r="S156" s="109" t="s">
        <v>457</v>
      </c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</row>
    <row r="157" spans="1:31" ht="38.25">
      <c r="A157" s="8" t="s">
        <v>458</v>
      </c>
      <c r="B157" s="8" t="s">
        <v>459</v>
      </c>
      <c r="C157" s="8" t="s">
        <v>460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Q157" s="111" t="s">
        <v>458</v>
      </c>
      <c r="R157" s="109" t="s">
        <v>459</v>
      </c>
      <c r="S157" s="109" t="s">
        <v>460</v>
      </c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</row>
    <row r="158" spans="1:31">
      <c r="A158" s="8" t="s">
        <v>461</v>
      </c>
      <c r="B158" s="8" t="s">
        <v>462</v>
      </c>
      <c r="C158" s="8" t="s">
        <v>463</v>
      </c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Q158" s="111" t="s">
        <v>461</v>
      </c>
      <c r="R158" s="109" t="s">
        <v>462</v>
      </c>
      <c r="S158" s="109" t="s">
        <v>463</v>
      </c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</row>
    <row r="159" spans="1:31">
      <c r="A159" s="8" t="s">
        <v>464</v>
      </c>
      <c r="B159" s="8" t="s">
        <v>465</v>
      </c>
      <c r="C159" s="8" t="s">
        <v>466</v>
      </c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Q159" s="111" t="s">
        <v>464</v>
      </c>
      <c r="R159" s="109" t="s">
        <v>465</v>
      </c>
      <c r="S159" s="109" t="s">
        <v>466</v>
      </c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</row>
    <row r="160" spans="1:31" ht="38.25">
      <c r="A160" s="8" t="s">
        <v>467</v>
      </c>
      <c r="B160" s="8" t="s">
        <v>468</v>
      </c>
      <c r="C160" s="8" t="s">
        <v>469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Q160" s="111" t="s">
        <v>467</v>
      </c>
      <c r="R160" s="109" t="s">
        <v>468</v>
      </c>
      <c r="S160" s="109" t="s">
        <v>469</v>
      </c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</row>
    <row r="161" spans="1:31">
      <c r="A161" s="8" t="s">
        <v>470</v>
      </c>
      <c r="B161" s="8" t="s">
        <v>471</v>
      </c>
      <c r="C161" s="8" t="s">
        <v>472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Q161" s="111" t="s">
        <v>470</v>
      </c>
      <c r="R161" s="109" t="s">
        <v>471</v>
      </c>
      <c r="S161" s="109" t="s">
        <v>472</v>
      </c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</row>
    <row r="162" spans="1:31" ht="38.25">
      <c r="A162" s="8" t="s">
        <v>473</v>
      </c>
      <c r="B162" s="8" t="s">
        <v>474</v>
      </c>
      <c r="C162" s="8" t="s">
        <v>475</v>
      </c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Q162" s="111" t="s">
        <v>473</v>
      </c>
      <c r="R162" s="109" t="s">
        <v>474</v>
      </c>
      <c r="S162" s="109" t="s">
        <v>475</v>
      </c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</row>
    <row r="163" spans="1:31" ht="25.5">
      <c r="A163" s="8" t="s">
        <v>476</v>
      </c>
      <c r="B163" s="8" t="s">
        <v>477</v>
      </c>
      <c r="C163" s="8" t="s">
        <v>478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Q163" s="111" t="s">
        <v>476</v>
      </c>
      <c r="R163" s="109" t="s">
        <v>477</v>
      </c>
      <c r="S163" s="109" t="s">
        <v>478</v>
      </c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</row>
    <row r="164" spans="1:31" ht="25.5">
      <c r="A164" s="8" t="s">
        <v>479</v>
      </c>
      <c r="B164" s="8" t="s">
        <v>480</v>
      </c>
      <c r="C164" s="8" t="s">
        <v>481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Q164" s="111" t="s">
        <v>479</v>
      </c>
      <c r="R164" s="109" t="s">
        <v>480</v>
      </c>
      <c r="S164" s="109" t="s">
        <v>481</v>
      </c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</row>
    <row r="165" spans="1:31">
      <c r="A165" s="8" t="s">
        <v>482</v>
      </c>
      <c r="B165" s="8" t="s">
        <v>483</v>
      </c>
      <c r="C165" s="8" t="s">
        <v>484</v>
      </c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Q165" s="111" t="s">
        <v>482</v>
      </c>
      <c r="R165" s="109" t="s">
        <v>483</v>
      </c>
      <c r="S165" s="109" t="s">
        <v>484</v>
      </c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</row>
    <row r="166" spans="1:31">
      <c r="A166" s="8" t="s">
        <v>485</v>
      </c>
      <c r="B166" s="8" t="s">
        <v>486</v>
      </c>
      <c r="C166" s="8" t="s">
        <v>487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Q166" s="111" t="s">
        <v>485</v>
      </c>
      <c r="R166" s="109" t="s">
        <v>486</v>
      </c>
      <c r="S166" s="109" t="s">
        <v>487</v>
      </c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</row>
    <row r="167" spans="1:31" ht="38.25">
      <c r="A167" s="8" t="s">
        <v>488</v>
      </c>
      <c r="B167" s="8" t="s">
        <v>489</v>
      </c>
      <c r="C167" s="8" t="s">
        <v>490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Q167" s="111" t="s">
        <v>488</v>
      </c>
      <c r="R167" s="109" t="s">
        <v>489</v>
      </c>
      <c r="S167" s="109" t="s">
        <v>490</v>
      </c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</row>
    <row r="168" spans="1:31" ht="25.5">
      <c r="A168" s="8" t="s">
        <v>491</v>
      </c>
      <c r="B168" s="8" t="s">
        <v>492</v>
      </c>
      <c r="C168" s="8" t="s">
        <v>493</v>
      </c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Q168" s="111" t="s">
        <v>491</v>
      </c>
      <c r="R168" s="109" t="s">
        <v>492</v>
      </c>
      <c r="S168" s="109" t="s">
        <v>493</v>
      </c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</row>
    <row r="169" spans="1:31" ht="38.25">
      <c r="A169" s="8" t="s">
        <v>494</v>
      </c>
      <c r="B169" s="8" t="s">
        <v>495</v>
      </c>
      <c r="C169" s="8" t="s">
        <v>496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Q169" s="111" t="s">
        <v>494</v>
      </c>
      <c r="R169" s="109" t="s">
        <v>495</v>
      </c>
      <c r="S169" s="109" t="s">
        <v>496</v>
      </c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</row>
    <row r="170" spans="1:31" ht="25.5">
      <c r="A170" s="8" t="s">
        <v>497</v>
      </c>
      <c r="B170" s="8" t="s">
        <v>498</v>
      </c>
      <c r="C170" s="8" t="s">
        <v>499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Q170" s="111" t="s">
        <v>497</v>
      </c>
      <c r="R170" s="109" t="s">
        <v>498</v>
      </c>
      <c r="S170" s="109" t="s">
        <v>499</v>
      </c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</row>
    <row r="171" spans="1:31" ht="38.25">
      <c r="A171" s="8" t="s">
        <v>500</v>
      </c>
      <c r="B171" s="8" t="s">
        <v>501</v>
      </c>
      <c r="C171" s="8" t="s">
        <v>502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Q171" s="111" t="s">
        <v>500</v>
      </c>
      <c r="R171" s="109" t="s">
        <v>501</v>
      </c>
      <c r="S171" s="109" t="s">
        <v>502</v>
      </c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</row>
    <row r="172" spans="1:31">
      <c r="A172" s="8" t="s">
        <v>503</v>
      </c>
      <c r="B172" s="8" t="s">
        <v>504</v>
      </c>
      <c r="C172" s="8" t="s">
        <v>505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Q172" s="111" t="s">
        <v>503</v>
      </c>
      <c r="R172" s="109" t="s">
        <v>504</v>
      </c>
      <c r="S172" s="109" t="s">
        <v>505</v>
      </c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</row>
    <row r="173" spans="1:31">
      <c r="A173" s="8" t="s">
        <v>506</v>
      </c>
      <c r="B173" s="8" t="s">
        <v>507</v>
      </c>
      <c r="C173" s="8" t="s">
        <v>508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Q173" s="111" t="s">
        <v>506</v>
      </c>
      <c r="R173" s="109" t="s">
        <v>507</v>
      </c>
      <c r="S173" s="109" t="s">
        <v>508</v>
      </c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</row>
    <row r="174" spans="1:31" ht="25.5">
      <c r="A174" s="8" t="s">
        <v>509</v>
      </c>
      <c r="B174" s="8" t="s">
        <v>510</v>
      </c>
      <c r="C174" s="8" t="s">
        <v>511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Q174" s="111" t="s">
        <v>509</v>
      </c>
      <c r="R174" s="109" t="s">
        <v>510</v>
      </c>
      <c r="S174" s="109" t="s">
        <v>511</v>
      </c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</row>
    <row r="175" spans="1:31">
      <c r="A175" s="8" t="s">
        <v>512</v>
      </c>
      <c r="B175" s="8" t="s">
        <v>513</v>
      </c>
      <c r="C175" s="8" t="s">
        <v>514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Q175" s="111" t="s">
        <v>512</v>
      </c>
      <c r="R175" s="109" t="s">
        <v>513</v>
      </c>
      <c r="S175" s="109" t="s">
        <v>514</v>
      </c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</row>
    <row r="176" spans="1:31" ht="25.5">
      <c r="A176" s="8" t="s">
        <v>515</v>
      </c>
      <c r="B176" s="8" t="s">
        <v>516</v>
      </c>
      <c r="C176" s="8" t="s">
        <v>517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Q176" s="111" t="s">
        <v>515</v>
      </c>
      <c r="R176" s="109" t="s">
        <v>516</v>
      </c>
      <c r="S176" s="109" t="s">
        <v>517</v>
      </c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</row>
    <row r="177" spans="1:31">
      <c r="A177" s="8" t="s">
        <v>518</v>
      </c>
      <c r="B177" s="8" t="s">
        <v>519</v>
      </c>
      <c r="C177" s="8" t="s">
        <v>520</v>
      </c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Q177" s="111" t="s">
        <v>518</v>
      </c>
      <c r="R177" s="109" t="s">
        <v>519</v>
      </c>
      <c r="S177" s="109" t="s">
        <v>520</v>
      </c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</row>
    <row r="178" spans="1:31">
      <c r="A178" s="8" t="s">
        <v>521</v>
      </c>
      <c r="B178" s="8" t="s">
        <v>522</v>
      </c>
      <c r="C178" s="8" t="s">
        <v>523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Q178" s="111" t="s">
        <v>521</v>
      </c>
      <c r="R178" s="109" t="s">
        <v>522</v>
      </c>
      <c r="S178" s="109" t="s">
        <v>523</v>
      </c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</row>
    <row r="179" spans="1:31" ht="25.5">
      <c r="A179" s="8" t="s">
        <v>524</v>
      </c>
      <c r="B179" s="8" t="s">
        <v>525</v>
      </c>
      <c r="C179" s="8" t="s">
        <v>526</v>
      </c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Q179" s="111" t="s">
        <v>524</v>
      </c>
      <c r="R179" s="109" t="s">
        <v>525</v>
      </c>
      <c r="S179" s="109" t="s">
        <v>526</v>
      </c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</row>
    <row r="180" spans="1:31">
      <c r="A180" s="8" t="s">
        <v>527</v>
      </c>
      <c r="B180" s="8" t="s">
        <v>528</v>
      </c>
      <c r="C180" s="8" t="s">
        <v>529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Q180" s="111" t="s">
        <v>527</v>
      </c>
      <c r="R180" s="109" t="s">
        <v>528</v>
      </c>
      <c r="S180" s="109" t="s">
        <v>529</v>
      </c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</row>
    <row r="181" spans="1:31">
      <c r="A181" s="8" t="s">
        <v>530</v>
      </c>
      <c r="B181" s="8" t="s">
        <v>531</v>
      </c>
      <c r="C181" s="8" t="s">
        <v>532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Q181" s="111" t="s">
        <v>530</v>
      </c>
      <c r="R181" s="109" t="s">
        <v>531</v>
      </c>
      <c r="S181" s="109" t="s">
        <v>532</v>
      </c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</row>
    <row r="182" spans="1:31">
      <c r="A182" s="8" t="s">
        <v>533</v>
      </c>
      <c r="B182" s="8" t="s">
        <v>534</v>
      </c>
      <c r="C182" s="8" t="s">
        <v>535</v>
      </c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Q182" s="111" t="s">
        <v>533</v>
      </c>
      <c r="R182" s="109" t="s">
        <v>534</v>
      </c>
      <c r="S182" s="109" t="s">
        <v>535</v>
      </c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</row>
    <row r="183" spans="1:31" ht="38.25">
      <c r="A183" s="8" t="s">
        <v>536</v>
      </c>
      <c r="B183" s="8" t="s">
        <v>537</v>
      </c>
      <c r="C183" s="8" t="s">
        <v>538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Q183" s="111" t="s">
        <v>536</v>
      </c>
      <c r="R183" s="109" t="s">
        <v>537</v>
      </c>
      <c r="S183" s="109" t="s">
        <v>538</v>
      </c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</row>
    <row r="184" spans="1:31" ht="25.5">
      <c r="A184" s="8" t="s">
        <v>539</v>
      </c>
      <c r="B184" s="8" t="s">
        <v>540</v>
      </c>
      <c r="C184" s="8" t="s">
        <v>541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Q184" s="111" t="s">
        <v>539</v>
      </c>
      <c r="R184" s="109" t="s">
        <v>540</v>
      </c>
      <c r="S184" s="109" t="s">
        <v>541</v>
      </c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</row>
    <row r="185" spans="1:31" ht="25.5">
      <c r="A185" s="8" t="s">
        <v>542</v>
      </c>
      <c r="B185" s="8" t="s">
        <v>543</v>
      </c>
      <c r="C185" s="8" t="s">
        <v>544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Q185" s="111" t="s">
        <v>542</v>
      </c>
      <c r="R185" s="109" t="s">
        <v>543</v>
      </c>
      <c r="S185" s="109" t="s">
        <v>544</v>
      </c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</row>
    <row r="186" spans="1:31" ht="38.25">
      <c r="A186" s="8" t="s">
        <v>545</v>
      </c>
      <c r="B186" s="8" t="s">
        <v>546</v>
      </c>
      <c r="C186" s="8" t="s">
        <v>547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Q186" s="111" t="s">
        <v>545</v>
      </c>
      <c r="R186" s="109" t="s">
        <v>546</v>
      </c>
      <c r="S186" s="109" t="s">
        <v>547</v>
      </c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</row>
    <row r="187" spans="1:31" ht="25.5">
      <c r="A187" s="8" t="s">
        <v>548</v>
      </c>
      <c r="B187" s="8" t="s">
        <v>549</v>
      </c>
      <c r="C187" s="8" t="s">
        <v>550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Q187" s="111" t="s">
        <v>548</v>
      </c>
      <c r="R187" s="109" t="s">
        <v>549</v>
      </c>
      <c r="S187" s="109" t="s">
        <v>550</v>
      </c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</row>
    <row r="188" spans="1:31">
      <c r="A188" s="8" t="s">
        <v>551</v>
      </c>
      <c r="B188" s="8" t="s">
        <v>552</v>
      </c>
      <c r="C188" s="8" t="s">
        <v>553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Q188" s="111" t="s">
        <v>551</v>
      </c>
      <c r="R188" s="109" t="s">
        <v>552</v>
      </c>
      <c r="S188" s="109" t="s">
        <v>553</v>
      </c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>
      <c r="A189" s="8" t="s">
        <v>554</v>
      </c>
      <c r="B189" s="8" t="s">
        <v>555</v>
      </c>
      <c r="C189" s="8" t="s">
        <v>556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Q189" s="111" t="s">
        <v>554</v>
      </c>
      <c r="R189" s="109" t="s">
        <v>1253</v>
      </c>
      <c r="S189" s="109" t="s">
        <v>556</v>
      </c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</row>
    <row r="190" spans="1:31" ht="25.5">
      <c r="A190" s="8" t="s">
        <v>557</v>
      </c>
      <c r="B190" s="8" t="s">
        <v>558</v>
      </c>
      <c r="C190" s="8" t="s">
        <v>559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Q190" s="111" t="s">
        <v>557</v>
      </c>
      <c r="R190" s="109" t="s">
        <v>1254</v>
      </c>
      <c r="S190" s="109" t="s">
        <v>559</v>
      </c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</row>
    <row r="191" spans="1:31" ht="25.5">
      <c r="A191" s="8" t="s">
        <v>560</v>
      </c>
      <c r="B191" s="8" t="s">
        <v>561</v>
      </c>
      <c r="C191" s="8" t="s">
        <v>562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Q191" s="111" t="s">
        <v>560</v>
      </c>
      <c r="R191" s="109" t="s">
        <v>555</v>
      </c>
      <c r="S191" s="109" t="s">
        <v>562</v>
      </c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</row>
    <row r="192" spans="1:31" ht="25.5">
      <c r="A192" s="8" t="s">
        <v>563</v>
      </c>
      <c r="B192" s="8" t="s">
        <v>564</v>
      </c>
      <c r="C192" s="8" t="s">
        <v>565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Q192" s="111" t="s">
        <v>563</v>
      </c>
      <c r="R192" s="109" t="s">
        <v>561</v>
      </c>
      <c r="S192" s="109" t="s">
        <v>565</v>
      </c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</row>
    <row r="193" spans="1:31">
      <c r="A193" s="8" t="s">
        <v>566</v>
      </c>
      <c r="B193" s="8" t="s">
        <v>567</v>
      </c>
      <c r="C193" s="8" t="s">
        <v>568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Q193" s="111" t="s">
        <v>566</v>
      </c>
      <c r="R193" s="109" t="s">
        <v>1255</v>
      </c>
      <c r="S193" s="109" t="s">
        <v>568</v>
      </c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</row>
    <row r="194" spans="1:31" ht="25.5">
      <c r="A194" s="8" t="s">
        <v>569</v>
      </c>
      <c r="B194" s="8" t="s">
        <v>570</v>
      </c>
      <c r="C194" s="8" t="s">
        <v>571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Q194" s="111" t="s">
        <v>569</v>
      </c>
      <c r="R194" s="109" t="s">
        <v>570</v>
      </c>
      <c r="S194" s="109" t="s">
        <v>571</v>
      </c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</row>
    <row r="195" spans="1:31">
      <c r="A195" s="8" t="s">
        <v>572</v>
      </c>
      <c r="B195" s="8" t="s">
        <v>573</v>
      </c>
      <c r="C195" s="8" t="s">
        <v>574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Q195" s="111" t="s">
        <v>572</v>
      </c>
      <c r="R195" s="109" t="s">
        <v>573</v>
      </c>
      <c r="S195" s="109" t="s">
        <v>574</v>
      </c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</row>
    <row r="196" spans="1:31">
      <c r="A196" s="8" t="s">
        <v>575</v>
      </c>
      <c r="B196" s="8" t="s">
        <v>576</v>
      </c>
      <c r="C196" s="8" t="s">
        <v>577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Q196" s="111" t="s">
        <v>575</v>
      </c>
      <c r="R196" s="109" t="s">
        <v>576</v>
      </c>
      <c r="S196" s="109" t="s">
        <v>577</v>
      </c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</row>
    <row r="197" spans="1:31" ht="25.5">
      <c r="A197" s="8" t="s">
        <v>578</v>
      </c>
      <c r="B197" s="8" t="s">
        <v>579</v>
      </c>
      <c r="C197" s="8" t="s">
        <v>580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Q197" s="111" t="s">
        <v>578</v>
      </c>
      <c r="R197" s="109" t="s">
        <v>579</v>
      </c>
      <c r="S197" s="109" t="s">
        <v>580</v>
      </c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</row>
    <row r="198" spans="1:31">
      <c r="A198" s="8" t="s">
        <v>581</v>
      </c>
      <c r="B198" s="8" t="s">
        <v>582</v>
      </c>
      <c r="C198" s="8" t="s">
        <v>583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Q198" s="111" t="s">
        <v>581</v>
      </c>
      <c r="R198" s="109" t="s">
        <v>582</v>
      </c>
      <c r="S198" s="109" t="s">
        <v>583</v>
      </c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</row>
    <row r="199" spans="1:31">
      <c r="A199" s="8" t="s">
        <v>584</v>
      </c>
      <c r="B199" s="8" t="s">
        <v>585</v>
      </c>
      <c r="C199" s="8" t="s">
        <v>586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Q199" s="111" t="s">
        <v>584</v>
      </c>
      <c r="R199" s="109" t="s">
        <v>585</v>
      </c>
      <c r="S199" s="109" t="s">
        <v>586</v>
      </c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</row>
    <row r="200" spans="1:31" ht="25.5">
      <c r="A200" s="8" t="s">
        <v>587</v>
      </c>
      <c r="B200" s="8" t="s">
        <v>588</v>
      </c>
      <c r="C200" s="8" t="s">
        <v>589</v>
      </c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Q200" s="111" t="s">
        <v>587</v>
      </c>
      <c r="R200" s="109" t="s">
        <v>588</v>
      </c>
      <c r="S200" s="109" t="s">
        <v>589</v>
      </c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</row>
    <row r="201" spans="1:31">
      <c r="A201" s="8" t="s">
        <v>590</v>
      </c>
      <c r="B201" s="8" t="s">
        <v>591</v>
      </c>
      <c r="C201" s="8" t="s">
        <v>592</v>
      </c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Q201" s="111" t="s">
        <v>590</v>
      </c>
      <c r="R201" s="109" t="s">
        <v>591</v>
      </c>
      <c r="S201" s="109" t="s">
        <v>592</v>
      </c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</row>
    <row r="202" spans="1:31">
      <c r="A202" s="8" t="s">
        <v>593</v>
      </c>
      <c r="B202" s="8" t="s">
        <v>594</v>
      </c>
      <c r="C202" s="8" t="s">
        <v>595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Q202" s="111" t="s">
        <v>593</v>
      </c>
      <c r="R202" s="109" t="s">
        <v>594</v>
      </c>
      <c r="S202" s="109" t="s">
        <v>595</v>
      </c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</row>
    <row r="203" spans="1:31" ht="25.5">
      <c r="A203" s="8" t="s">
        <v>596</v>
      </c>
      <c r="B203" s="8" t="s">
        <v>597</v>
      </c>
      <c r="C203" s="8" t="s">
        <v>598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Q203" s="111" t="s">
        <v>596</v>
      </c>
      <c r="R203" s="109" t="s">
        <v>597</v>
      </c>
      <c r="S203" s="109" t="s">
        <v>598</v>
      </c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</row>
    <row r="204" spans="1:31">
      <c r="A204" s="8" t="s">
        <v>599</v>
      </c>
      <c r="B204" s="8" t="s">
        <v>600</v>
      </c>
      <c r="C204" s="8" t="s">
        <v>601</v>
      </c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Q204" s="111" t="s">
        <v>599</v>
      </c>
      <c r="R204" s="109" t="s">
        <v>600</v>
      </c>
      <c r="S204" s="109" t="s">
        <v>601</v>
      </c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</row>
    <row r="205" spans="1:31">
      <c r="A205" s="8" t="s">
        <v>602</v>
      </c>
      <c r="B205" s="8" t="s">
        <v>603</v>
      </c>
      <c r="C205" s="8" t="s">
        <v>604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Q205" s="111" t="s">
        <v>602</v>
      </c>
      <c r="R205" s="109" t="s">
        <v>603</v>
      </c>
      <c r="S205" s="109" t="s">
        <v>604</v>
      </c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</row>
    <row r="206" spans="1:31" ht="25.5">
      <c r="A206" s="8" t="s">
        <v>605</v>
      </c>
      <c r="B206" s="8" t="s">
        <v>606</v>
      </c>
      <c r="C206" s="8" t="s">
        <v>607</v>
      </c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Q206" s="111" t="s">
        <v>605</v>
      </c>
      <c r="R206" s="109" t="s">
        <v>606</v>
      </c>
      <c r="S206" s="109" t="s">
        <v>607</v>
      </c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</row>
    <row r="207" spans="1:31" ht="25.5">
      <c r="A207" s="8" t="s">
        <v>608</v>
      </c>
      <c r="B207" s="8" t="s">
        <v>609</v>
      </c>
      <c r="C207" s="8" t="s">
        <v>610</v>
      </c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Q207" s="111" t="s">
        <v>608</v>
      </c>
      <c r="R207" s="109" t="s">
        <v>609</v>
      </c>
      <c r="S207" s="109" t="s">
        <v>610</v>
      </c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</row>
    <row r="208" spans="1:31">
      <c r="A208" s="8" t="s">
        <v>611</v>
      </c>
      <c r="B208" s="8" t="s">
        <v>612</v>
      </c>
      <c r="C208" s="8" t="s">
        <v>613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Q208" s="111" t="s">
        <v>611</v>
      </c>
      <c r="R208" s="109" t="s">
        <v>612</v>
      </c>
      <c r="S208" s="109" t="s">
        <v>613</v>
      </c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</row>
    <row r="209" spans="1:31" ht="25.5">
      <c r="A209" s="8" t="s">
        <v>614</v>
      </c>
      <c r="B209" s="8" t="s">
        <v>615</v>
      </c>
      <c r="C209" s="8" t="s">
        <v>616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Q209" s="111" t="s">
        <v>614</v>
      </c>
      <c r="R209" s="109" t="s">
        <v>615</v>
      </c>
      <c r="S209" s="109" t="s">
        <v>616</v>
      </c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</row>
    <row r="210" spans="1:31" ht="25.5">
      <c r="A210" s="8" t="s">
        <v>617</v>
      </c>
      <c r="B210" s="8" t="s">
        <v>618</v>
      </c>
      <c r="C210" s="8" t="s">
        <v>619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Q210" s="111" t="s">
        <v>617</v>
      </c>
      <c r="R210" s="109" t="s">
        <v>618</v>
      </c>
      <c r="S210" s="109" t="s">
        <v>619</v>
      </c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</row>
    <row r="211" spans="1:31">
      <c r="A211" s="8" t="s">
        <v>620</v>
      </c>
      <c r="B211" s="8" t="s">
        <v>621</v>
      </c>
      <c r="C211" s="8" t="s">
        <v>622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Q211" s="111" t="s">
        <v>620</v>
      </c>
      <c r="R211" s="109" t="s">
        <v>621</v>
      </c>
      <c r="S211" s="109" t="s">
        <v>622</v>
      </c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</row>
    <row r="212" spans="1:31">
      <c r="A212" s="8" t="s">
        <v>623</v>
      </c>
      <c r="B212" s="8" t="s">
        <v>624</v>
      </c>
      <c r="C212" s="8" t="s">
        <v>625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Q212" s="111" t="s">
        <v>623</v>
      </c>
      <c r="R212" s="109" t="s">
        <v>624</v>
      </c>
      <c r="S212" s="109" t="s">
        <v>625</v>
      </c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</row>
    <row r="213" spans="1:31" ht="25.5">
      <c r="A213" s="8" t="s">
        <v>626</v>
      </c>
      <c r="B213" s="8" t="s">
        <v>627</v>
      </c>
      <c r="C213" s="8" t="s">
        <v>628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Q213" s="111" t="s">
        <v>626</v>
      </c>
      <c r="R213" s="109" t="s">
        <v>627</v>
      </c>
      <c r="S213" s="109" t="s">
        <v>628</v>
      </c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</row>
    <row r="214" spans="1:31">
      <c r="A214" s="8" t="s">
        <v>629</v>
      </c>
      <c r="B214" s="8" t="s">
        <v>630</v>
      </c>
      <c r="C214" s="8" t="s">
        <v>631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Q214" s="111" t="s">
        <v>629</v>
      </c>
      <c r="R214" s="109" t="s">
        <v>630</v>
      </c>
      <c r="S214" s="109" t="s">
        <v>1264</v>
      </c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</row>
    <row r="215" spans="1:31" ht="25.5">
      <c r="A215" s="8" t="s">
        <v>632</v>
      </c>
      <c r="B215" s="8" t="s">
        <v>633</v>
      </c>
      <c r="C215" s="8" t="s">
        <v>634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Q215" s="111" t="s">
        <v>632</v>
      </c>
      <c r="R215" s="109" t="s">
        <v>633</v>
      </c>
      <c r="S215" s="109" t="s">
        <v>634</v>
      </c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</row>
    <row r="216" spans="1:31">
      <c r="A216" s="8" t="s">
        <v>635</v>
      </c>
      <c r="B216" s="8" t="s">
        <v>636</v>
      </c>
      <c r="C216" s="8" t="s">
        <v>637</v>
      </c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Q216" s="111" t="s">
        <v>635</v>
      </c>
      <c r="R216" s="109" t="s">
        <v>636</v>
      </c>
      <c r="S216" s="109" t="s">
        <v>637</v>
      </c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</row>
    <row r="217" spans="1:31">
      <c r="A217" s="8" t="s">
        <v>638</v>
      </c>
      <c r="B217" s="8" t="s">
        <v>639</v>
      </c>
      <c r="C217" s="8" t="s">
        <v>640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Q217" s="111" t="s">
        <v>638</v>
      </c>
      <c r="R217" s="109" t="s">
        <v>639</v>
      </c>
      <c r="S217" s="109" t="s">
        <v>640</v>
      </c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</row>
    <row r="218" spans="1:31">
      <c r="A218" s="8" t="s">
        <v>641</v>
      </c>
      <c r="B218" s="8" t="s">
        <v>642</v>
      </c>
      <c r="C218" s="8" t="s">
        <v>643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Q218" s="111" t="s">
        <v>641</v>
      </c>
      <c r="R218" s="109" t="s">
        <v>642</v>
      </c>
      <c r="S218" s="109" t="s">
        <v>643</v>
      </c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</row>
    <row r="219" spans="1:31" ht="63.75">
      <c r="A219" s="8" t="s">
        <v>644</v>
      </c>
      <c r="B219" s="8" t="s">
        <v>645</v>
      </c>
      <c r="C219" s="8" t="s">
        <v>646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Q219" s="111" t="s">
        <v>644</v>
      </c>
      <c r="R219" s="109" t="s">
        <v>645</v>
      </c>
      <c r="S219" s="109" t="s">
        <v>646</v>
      </c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</row>
    <row r="220" spans="1:31">
      <c r="A220" s="8" t="s">
        <v>647</v>
      </c>
      <c r="B220" s="8" t="s">
        <v>648</v>
      </c>
      <c r="C220" s="8" t="s">
        <v>649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Q220" s="111" t="s">
        <v>647</v>
      </c>
      <c r="R220" s="109" t="s">
        <v>648</v>
      </c>
      <c r="S220" s="109" t="s">
        <v>649</v>
      </c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</row>
    <row r="221" spans="1:31" ht="25.5">
      <c r="A221" s="8" t="s">
        <v>650</v>
      </c>
      <c r="B221" s="8" t="s">
        <v>651</v>
      </c>
      <c r="C221" s="8" t="s">
        <v>652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Q221" s="111" t="s">
        <v>650</v>
      </c>
      <c r="R221" s="109" t="s">
        <v>651</v>
      </c>
      <c r="S221" s="109" t="s">
        <v>652</v>
      </c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</row>
    <row r="222" spans="1:31" ht="38.25">
      <c r="A222" s="8" t="s">
        <v>653</v>
      </c>
      <c r="B222" s="8" t="s">
        <v>654</v>
      </c>
      <c r="C222" s="8" t="s">
        <v>655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Q222" s="111" t="s">
        <v>653</v>
      </c>
      <c r="R222" s="109" t="s">
        <v>654</v>
      </c>
      <c r="S222" s="109" t="s">
        <v>655</v>
      </c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</row>
    <row r="223" spans="1:31" ht="25.5">
      <c r="A223" s="8" t="s">
        <v>656</v>
      </c>
      <c r="B223" s="8" t="s">
        <v>657</v>
      </c>
      <c r="C223" s="8" t="s">
        <v>658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Q223" s="111" t="s">
        <v>656</v>
      </c>
      <c r="R223" s="109" t="s">
        <v>657</v>
      </c>
      <c r="S223" s="109" t="s">
        <v>658</v>
      </c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</row>
    <row r="224" spans="1:31" ht="25.5">
      <c r="A224" s="8" t="s">
        <v>659</v>
      </c>
      <c r="B224" s="8" t="s">
        <v>660</v>
      </c>
      <c r="C224" s="8" t="s">
        <v>661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Q224" s="111" t="s">
        <v>659</v>
      </c>
      <c r="R224" s="109" t="s">
        <v>660</v>
      </c>
      <c r="S224" s="109" t="s">
        <v>661</v>
      </c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</row>
    <row r="225" spans="1:31" ht="25.5">
      <c r="A225" s="8" t="s">
        <v>662</v>
      </c>
      <c r="B225" s="8" t="s">
        <v>663</v>
      </c>
      <c r="C225" s="8" t="s">
        <v>664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Q225" s="111" t="s">
        <v>662</v>
      </c>
      <c r="R225" s="109" t="s">
        <v>663</v>
      </c>
      <c r="S225" s="109" t="s">
        <v>664</v>
      </c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</row>
    <row r="226" spans="1:31">
      <c r="A226" s="8" t="s">
        <v>665</v>
      </c>
      <c r="B226" s="8" t="s">
        <v>666</v>
      </c>
      <c r="C226" s="8" t="s">
        <v>667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Q226" s="111" t="s">
        <v>665</v>
      </c>
      <c r="R226" s="109" t="s">
        <v>666</v>
      </c>
      <c r="S226" s="109" t="s">
        <v>667</v>
      </c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</row>
    <row r="227" spans="1:31">
      <c r="A227" s="8" t="s">
        <v>668</v>
      </c>
      <c r="B227" s="8" t="s">
        <v>669</v>
      </c>
      <c r="C227" s="8" t="s">
        <v>670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Q227" s="111" t="s">
        <v>668</v>
      </c>
      <c r="R227" s="109" t="s">
        <v>669</v>
      </c>
      <c r="S227" s="109" t="s">
        <v>670</v>
      </c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</row>
    <row r="228" spans="1:31" ht="25.5">
      <c r="A228" s="8" t="s">
        <v>671</v>
      </c>
      <c r="B228" s="8" t="s">
        <v>672</v>
      </c>
      <c r="C228" s="8" t="s">
        <v>673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Q228" s="111" t="s">
        <v>671</v>
      </c>
      <c r="R228" s="109" t="s">
        <v>672</v>
      </c>
      <c r="S228" s="109" t="s">
        <v>673</v>
      </c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</row>
    <row r="229" spans="1:31">
      <c r="A229" s="8" t="s">
        <v>674</v>
      </c>
      <c r="B229" s="8" t="s">
        <v>675</v>
      </c>
      <c r="C229" s="8" t="s">
        <v>676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Q229" s="111" t="s">
        <v>674</v>
      </c>
      <c r="R229" s="109" t="s">
        <v>675</v>
      </c>
      <c r="S229" s="109" t="s">
        <v>676</v>
      </c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</row>
    <row r="230" spans="1:31">
      <c r="A230" s="8" t="s">
        <v>677</v>
      </c>
      <c r="B230" s="8" t="s">
        <v>678</v>
      </c>
      <c r="C230" s="8" t="s">
        <v>679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Q230" s="111" t="s">
        <v>677</v>
      </c>
      <c r="R230" s="109" t="s">
        <v>678</v>
      </c>
      <c r="S230" s="109" t="s">
        <v>679</v>
      </c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</row>
    <row r="231" spans="1:31" ht="25.5">
      <c r="A231" s="8" t="s">
        <v>680</v>
      </c>
      <c r="B231" s="8" t="s">
        <v>681</v>
      </c>
      <c r="C231" s="8" t="s">
        <v>682</v>
      </c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Q231" s="111" t="s">
        <v>680</v>
      </c>
      <c r="R231" s="109" t="s">
        <v>681</v>
      </c>
      <c r="S231" s="109" t="s">
        <v>682</v>
      </c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</row>
    <row r="232" spans="1:31" ht="38.25">
      <c r="A232" s="8" t="s">
        <v>683</v>
      </c>
      <c r="B232" s="8" t="s">
        <v>684</v>
      </c>
      <c r="C232" s="8" t="s">
        <v>685</v>
      </c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Q232" s="111" t="s">
        <v>683</v>
      </c>
      <c r="R232" s="109" t="s">
        <v>684</v>
      </c>
      <c r="S232" s="109" t="s">
        <v>1265</v>
      </c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</row>
    <row r="233" spans="1:31" ht="38.25">
      <c r="A233" s="8" t="s">
        <v>686</v>
      </c>
      <c r="B233" s="8" t="s">
        <v>687</v>
      </c>
      <c r="C233" s="8" t="s">
        <v>688</v>
      </c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Q233" s="111" t="s">
        <v>686</v>
      </c>
      <c r="R233" s="109" t="s">
        <v>687</v>
      </c>
      <c r="S233" s="109" t="s">
        <v>688</v>
      </c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</row>
    <row r="234" spans="1:31" ht="38.25">
      <c r="A234" s="8" t="s">
        <v>689</v>
      </c>
      <c r="B234" s="8" t="s">
        <v>690</v>
      </c>
      <c r="C234" s="8" t="s">
        <v>691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Q234" s="111" t="s">
        <v>689</v>
      </c>
      <c r="R234" s="109" t="s">
        <v>690</v>
      </c>
      <c r="S234" s="109" t="s">
        <v>691</v>
      </c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</row>
    <row r="235" spans="1:31">
      <c r="A235" s="8" t="s">
        <v>692</v>
      </c>
      <c r="B235" s="8" t="s">
        <v>693</v>
      </c>
      <c r="C235" s="8" t="s">
        <v>694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Q235" s="111" t="s">
        <v>692</v>
      </c>
      <c r="R235" s="109" t="s">
        <v>693</v>
      </c>
      <c r="S235" s="109" t="s">
        <v>694</v>
      </c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</row>
    <row r="236" spans="1:31" ht="25.5">
      <c r="A236" s="8" t="s">
        <v>695</v>
      </c>
      <c r="B236" s="8" t="s">
        <v>696</v>
      </c>
      <c r="C236" s="8" t="s">
        <v>697</v>
      </c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Q236" s="111" t="s">
        <v>695</v>
      </c>
      <c r="R236" s="109" t="s">
        <v>696</v>
      </c>
      <c r="S236" s="109" t="s">
        <v>697</v>
      </c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</row>
    <row r="237" spans="1:31" ht="25.5">
      <c r="A237" s="8" t="s">
        <v>698</v>
      </c>
      <c r="B237" s="8" t="s">
        <v>699</v>
      </c>
      <c r="C237" s="8" t="s">
        <v>700</v>
      </c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Q237" s="111" t="s">
        <v>698</v>
      </c>
      <c r="R237" s="109" t="s">
        <v>699</v>
      </c>
      <c r="S237" s="109" t="s">
        <v>700</v>
      </c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</row>
    <row r="238" spans="1:31">
      <c r="A238" s="8" t="s">
        <v>701</v>
      </c>
      <c r="B238" s="8" t="s">
        <v>702</v>
      </c>
      <c r="C238" s="8" t="s">
        <v>703</v>
      </c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Q238" s="111" t="s">
        <v>701</v>
      </c>
      <c r="R238" s="109" t="s">
        <v>702</v>
      </c>
      <c r="S238" s="109" t="s">
        <v>703</v>
      </c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</row>
    <row r="239" spans="1:31" ht="25.5">
      <c r="A239" s="8" t="s">
        <v>704</v>
      </c>
      <c r="B239" s="8" t="s">
        <v>705</v>
      </c>
      <c r="C239" s="8" t="s">
        <v>706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Q239" s="111" t="s">
        <v>704</v>
      </c>
      <c r="R239" s="109" t="s">
        <v>705</v>
      </c>
      <c r="S239" s="109" t="s">
        <v>706</v>
      </c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</row>
    <row r="240" spans="1:31" ht="25.5">
      <c r="A240" s="8" t="s">
        <v>707</v>
      </c>
      <c r="B240" s="8" t="s">
        <v>708</v>
      </c>
      <c r="C240" s="8" t="s">
        <v>709</v>
      </c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Q240" s="111" t="s">
        <v>707</v>
      </c>
      <c r="R240" s="109" t="s">
        <v>708</v>
      </c>
      <c r="S240" s="109" t="s">
        <v>709</v>
      </c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</row>
    <row r="241" spans="1:31">
      <c r="A241" s="8" t="s">
        <v>710</v>
      </c>
      <c r="B241" s="8" t="s">
        <v>711</v>
      </c>
      <c r="C241" s="8" t="s">
        <v>712</v>
      </c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Q241" s="111" t="s">
        <v>710</v>
      </c>
      <c r="R241" s="109" t="s">
        <v>711</v>
      </c>
      <c r="S241" s="109" t="s">
        <v>712</v>
      </c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</row>
    <row r="242" spans="1:31" ht="25.5">
      <c r="A242" s="8" t="s">
        <v>713</v>
      </c>
      <c r="B242" s="8" t="s">
        <v>714</v>
      </c>
      <c r="C242" s="8" t="s">
        <v>715</v>
      </c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Q242" s="111" t="s">
        <v>713</v>
      </c>
      <c r="R242" s="109" t="s">
        <v>714</v>
      </c>
      <c r="S242" s="109" t="s">
        <v>715</v>
      </c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</row>
    <row r="243" spans="1:31">
      <c r="A243" s="8" t="s">
        <v>716</v>
      </c>
      <c r="B243" s="8" t="s">
        <v>717</v>
      </c>
      <c r="C243" s="8" t="s">
        <v>718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Q243" s="111" t="s">
        <v>716</v>
      </c>
      <c r="R243" s="109" t="s">
        <v>717</v>
      </c>
      <c r="S243" s="109" t="s">
        <v>718</v>
      </c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</row>
    <row r="244" spans="1:31" ht="89.25">
      <c r="A244" s="8" t="s">
        <v>719</v>
      </c>
      <c r="B244" s="8" t="s">
        <v>720</v>
      </c>
      <c r="C244" s="8" t="s">
        <v>721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Q244" s="111" t="s">
        <v>719</v>
      </c>
      <c r="R244" s="109" t="s">
        <v>720</v>
      </c>
      <c r="S244" s="109" t="s">
        <v>721</v>
      </c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</row>
    <row r="245" spans="1:31" ht="51">
      <c r="A245" s="8" t="s">
        <v>722</v>
      </c>
      <c r="B245" s="8" t="s">
        <v>723</v>
      </c>
      <c r="C245" s="8" t="s">
        <v>724</v>
      </c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Q245" s="111" t="s">
        <v>722</v>
      </c>
      <c r="R245" s="109" t="s">
        <v>723</v>
      </c>
      <c r="S245" s="109" t="s">
        <v>724</v>
      </c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</row>
    <row r="246" spans="1:31" ht="102">
      <c r="A246" s="8" t="s">
        <v>725</v>
      </c>
      <c r="B246" s="8" t="s">
        <v>726</v>
      </c>
      <c r="C246" s="8" t="s">
        <v>727</v>
      </c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Q246" s="111" t="s">
        <v>725</v>
      </c>
      <c r="R246" s="109" t="s">
        <v>726</v>
      </c>
      <c r="S246" s="109" t="s">
        <v>727</v>
      </c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</row>
    <row r="247" spans="1:31" ht="25.5">
      <c r="A247" s="8" t="s">
        <v>728</v>
      </c>
      <c r="B247" s="8" t="s">
        <v>729</v>
      </c>
      <c r="C247" s="8" t="s">
        <v>730</v>
      </c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Q247" s="111" t="s">
        <v>728</v>
      </c>
      <c r="R247" s="109" t="s">
        <v>729</v>
      </c>
      <c r="S247" s="109" t="s">
        <v>730</v>
      </c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</row>
    <row r="248" spans="1:31">
      <c r="A248" s="8" t="s">
        <v>731</v>
      </c>
      <c r="B248" s="8" t="s">
        <v>732</v>
      </c>
      <c r="C248" s="8" t="s">
        <v>733</v>
      </c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Q248" s="111" t="s">
        <v>731</v>
      </c>
      <c r="R248" s="109" t="s">
        <v>732</v>
      </c>
      <c r="S248" s="109" t="s">
        <v>733</v>
      </c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</row>
    <row r="249" spans="1:31">
      <c r="A249" s="8" t="s">
        <v>734</v>
      </c>
      <c r="B249" s="8" t="s">
        <v>735</v>
      </c>
      <c r="C249" s="8" t="s">
        <v>736</v>
      </c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Q249" s="111" t="s">
        <v>734</v>
      </c>
      <c r="R249" s="109" t="s">
        <v>735</v>
      </c>
      <c r="S249" s="109" t="s">
        <v>736</v>
      </c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</row>
    <row r="250" spans="1:31" ht="25.5">
      <c r="A250" s="8" t="s">
        <v>737</v>
      </c>
      <c r="B250" s="8" t="s">
        <v>738</v>
      </c>
      <c r="C250" s="8" t="s">
        <v>739</v>
      </c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Q250" s="111" t="s">
        <v>737</v>
      </c>
      <c r="R250" s="109" t="s">
        <v>738</v>
      </c>
      <c r="S250" s="109" t="s">
        <v>739</v>
      </c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</row>
    <row r="251" spans="1:31" ht="76.5">
      <c r="A251" s="8" t="s">
        <v>740</v>
      </c>
      <c r="B251" s="8" t="s">
        <v>741</v>
      </c>
      <c r="C251" s="8" t="s">
        <v>742</v>
      </c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Q251" s="111" t="s">
        <v>740</v>
      </c>
      <c r="R251" s="109" t="s">
        <v>741</v>
      </c>
      <c r="S251" s="109" t="s">
        <v>742</v>
      </c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</row>
    <row r="252" spans="1:31" ht="25.5">
      <c r="A252" s="8" t="s">
        <v>743</v>
      </c>
      <c r="B252" s="8" t="s">
        <v>744</v>
      </c>
      <c r="C252" s="8" t="s">
        <v>745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Q252" s="111" t="s">
        <v>743</v>
      </c>
      <c r="R252" s="109" t="s">
        <v>744</v>
      </c>
      <c r="S252" s="109" t="s">
        <v>745</v>
      </c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</row>
    <row r="253" spans="1:31" ht="38.25">
      <c r="A253" s="8" t="s">
        <v>746</v>
      </c>
      <c r="B253" s="8" t="s">
        <v>747</v>
      </c>
      <c r="C253" s="8" t="s">
        <v>748</v>
      </c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Q253" s="111" t="s">
        <v>746</v>
      </c>
      <c r="R253" s="109" t="s">
        <v>747</v>
      </c>
      <c r="S253" s="109" t="s">
        <v>748</v>
      </c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</row>
    <row r="254" spans="1:31" ht="25.5">
      <c r="A254" s="8" t="s">
        <v>749</v>
      </c>
      <c r="B254" s="8" t="s">
        <v>750</v>
      </c>
      <c r="C254" s="8" t="s">
        <v>751</v>
      </c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Q254" s="111" t="s">
        <v>749</v>
      </c>
      <c r="R254" s="109" t="s">
        <v>750</v>
      </c>
      <c r="S254" s="109" t="s">
        <v>751</v>
      </c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</row>
    <row r="255" spans="1:31">
      <c r="A255" s="8" t="s">
        <v>752</v>
      </c>
      <c r="B255" s="8" t="s">
        <v>753</v>
      </c>
      <c r="C255" s="8" t="s">
        <v>754</v>
      </c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Q255" s="111" t="s">
        <v>752</v>
      </c>
      <c r="R255" s="109" t="s">
        <v>753</v>
      </c>
      <c r="S255" s="109" t="s">
        <v>754</v>
      </c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</row>
    <row r="256" spans="1:31" ht="63.75">
      <c r="A256" s="8" t="s">
        <v>755</v>
      </c>
      <c r="B256" s="8" t="s">
        <v>756</v>
      </c>
      <c r="C256" s="8" t="s">
        <v>757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Q256" s="111" t="s">
        <v>755</v>
      </c>
      <c r="R256" s="109" t="s">
        <v>756</v>
      </c>
      <c r="S256" s="109" t="s">
        <v>757</v>
      </c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</row>
    <row r="257" spans="1:31" ht="25.5">
      <c r="A257" s="8" t="s">
        <v>758</v>
      </c>
      <c r="B257" s="8" t="s">
        <v>759</v>
      </c>
      <c r="C257" s="8" t="s">
        <v>760</v>
      </c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Q257" s="111" t="s">
        <v>758</v>
      </c>
      <c r="R257" s="109" t="s">
        <v>759</v>
      </c>
      <c r="S257" s="109" t="s">
        <v>1266</v>
      </c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</row>
    <row r="258" spans="1:31" ht="25.5">
      <c r="A258" s="8" t="s">
        <v>761</v>
      </c>
      <c r="B258" s="8" t="s">
        <v>762</v>
      </c>
      <c r="C258" s="8" t="s">
        <v>763</v>
      </c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Q258" s="111" t="s">
        <v>761</v>
      </c>
      <c r="R258" s="109" t="s">
        <v>762</v>
      </c>
      <c r="S258" s="109" t="s">
        <v>763</v>
      </c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</row>
    <row r="259" spans="1:31">
      <c r="A259" s="8" t="s">
        <v>764</v>
      </c>
      <c r="B259" s="8" t="s">
        <v>765</v>
      </c>
      <c r="C259" s="8" t="s">
        <v>766</v>
      </c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Q259" s="111" t="s">
        <v>764</v>
      </c>
      <c r="R259" s="109" t="s">
        <v>765</v>
      </c>
      <c r="S259" s="109" t="s">
        <v>766</v>
      </c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</row>
    <row r="260" spans="1:31" ht="25.5">
      <c r="A260" s="8" t="s">
        <v>767</v>
      </c>
      <c r="B260" s="8" t="s">
        <v>768</v>
      </c>
      <c r="C260" s="8" t="s">
        <v>769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Q260" s="111" t="s">
        <v>767</v>
      </c>
      <c r="R260" s="109" t="s">
        <v>768</v>
      </c>
      <c r="S260" s="109" t="s">
        <v>769</v>
      </c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</row>
    <row r="261" spans="1:31">
      <c r="A261" s="8" t="s">
        <v>770</v>
      </c>
      <c r="B261" s="8" t="s">
        <v>771</v>
      </c>
      <c r="C261" s="8" t="s">
        <v>772</v>
      </c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Q261" s="111" t="s">
        <v>770</v>
      </c>
      <c r="R261" s="109" t="s">
        <v>771</v>
      </c>
      <c r="S261" s="109" t="s">
        <v>772</v>
      </c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</row>
    <row r="262" spans="1:31">
      <c r="A262" s="8" t="s">
        <v>773</v>
      </c>
      <c r="B262" s="8" t="s">
        <v>774</v>
      </c>
      <c r="C262" s="8" t="s">
        <v>775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Q262" s="111" t="s">
        <v>773</v>
      </c>
      <c r="R262" s="109" t="s">
        <v>774</v>
      </c>
      <c r="S262" s="109" t="s">
        <v>775</v>
      </c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</row>
    <row r="263" spans="1:31">
      <c r="A263" s="10" t="s">
        <v>776</v>
      </c>
      <c r="B263" s="10" t="s">
        <v>777</v>
      </c>
      <c r="C263" s="10" t="s">
        <v>778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Q263" s="114" t="s">
        <v>776</v>
      </c>
      <c r="R263" s="110" t="s">
        <v>777</v>
      </c>
      <c r="S263" s="110" t="s">
        <v>778</v>
      </c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</row>
  </sheetData>
  <mergeCells count="30">
    <mergeCell ref="A4:A7"/>
    <mergeCell ref="B4:B7"/>
    <mergeCell ref="C4:C7"/>
    <mergeCell ref="D4:O4"/>
    <mergeCell ref="D5:G5"/>
    <mergeCell ref="H5:H7"/>
    <mergeCell ref="I5:I7"/>
    <mergeCell ref="J5:O5"/>
    <mergeCell ref="O6:O7"/>
    <mergeCell ref="D6:D7"/>
    <mergeCell ref="E6:E7"/>
    <mergeCell ref="F6:F7"/>
    <mergeCell ref="G6:G7"/>
    <mergeCell ref="J6:J7"/>
    <mergeCell ref="K6:N6"/>
    <mergeCell ref="Q4:Q7"/>
    <mergeCell ref="R4:R7"/>
    <mergeCell ref="S4:S7"/>
    <mergeCell ref="T4:AE4"/>
    <mergeCell ref="T5:W5"/>
    <mergeCell ref="X5:X7"/>
    <mergeCell ref="Y5:Y7"/>
    <mergeCell ref="Z5:AE5"/>
    <mergeCell ref="T6:T7"/>
    <mergeCell ref="U6:U7"/>
    <mergeCell ref="V6:V7"/>
    <mergeCell ref="W6:W7"/>
    <mergeCell ref="Z6:Z7"/>
    <mergeCell ref="AA6:AD6"/>
    <mergeCell ref="AE6:AE7"/>
  </mergeCells>
  <conditionalFormatting sqref="D9:O263">
    <cfRule type="expression" dxfId="3" priority="1">
      <formula>T9*100/(D9+T9) &lt;-50</formula>
    </cfRule>
    <cfRule type="expression" dxfId="2" priority="2">
      <formula>T9*100/(D9+T9) &gt;50</formula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Y29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A278" sqref="AA278"/>
    </sheetView>
  </sheetViews>
  <sheetFormatPr defaultRowHeight="12.75"/>
  <cols>
    <col min="1" max="1" width="32.7109375" customWidth="1"/>
    <col min="21" max="21" width="12.5703125" customWidth="1"/>
  </cols>
  <sheetData>
    <row r="1" spans="1:25">
      <c r="A1" s="31"/>
      <c r="B1" s="32"/>
      <c r="C1" s="32"/>
      <c r="R1" s="1"/>
    </row>
    <row r="2" spans="1:25">
      <c r="A2" s="31" t="s">
        <v>813</v>
      </c>
      <c r="B2" s="32"/>
      <c r="C2" s="32"/>
      <c r="R2" s="1"/>
    </row>
    <row r="3" spans="1:25">
      <c r="A3" s="33"/>
      <c r="B3" s="32"/>
      <c r="C3" s="32"/>
      <c r="R3" s="1"/>
    </row>
    <row r="4" spans="1:25">
      <c r="A4" s="223" t="s">
        <v>9</v>
      </c>
      <c r="B4" s="223" t="s">
        <v>814</v>
      </c>
      <c r="C4" s="223" t="s">
        <v>815</v>
      </c>
      <c r="D4" s="205" t="s">
        <v>816</v>
      </c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31"/>
      <c r="Q4" s="231"/>
      <c r="R4" s="231"/>
      <c r="S4" s="231"/>
      <c r="T4" s="231"/>
      <c r="U4" s="231"/>
      <c r="V4" s="231"/>
      <c r="W4" s="231"/>
      <c r="X4" s="231"/>
    </row>
    <row r="5" spans="1:25">
      <c r="A5" s="224"/>
      <c r="B5" s="224"/>
      <c r="C5" s="224"/>
      <c r="D5" s="205" t="s">
        <v>11</v>
      </c>
      <c r="E5" s="205"/>
      <c r="F5" s="205"/>
      <c r="G5" s="205"/>
      <c r="H5" s="205" t="s">
        <v>15</v>
      </c>
      <c r="I5" s="205" t="s">
        <v>817</v>
      </c>
      <c r="J5" s="226" t="s">
        <v>3</v>
      </c>
      <c r="K5" s="227"/>
      <c r="L5" s="227"/>
      <c r="M5" s="227"/>
      <c r="N5" s="227"/>
      <c r="O5" s="228"/>
    </row>
    <row r="6" spans="1:25" ht="15">
      <c r="A6" s="224"/>
      <c r="B6" s="224"/>
      <c r="C6" s="224"/>
      <c r="D6" s="205" t="s">
        <v>16</v>
      </c>
      <c r="E6" s="205" t="s">
        <v>17</v>
      </c>
      <c r="F6" s="205" t="s">
        <v>818</v>
      </c>
      <c r="G6" s="205" t="s">
        <v>819</v>
      </c>
      <c r="H6" s="205"/>
      <c r="I6" s="205"/>
      <c r="J6" s="205" t="s">
        <v>5</v>
      </c>
      <c r="K6" s="205" t="s">
        <v>4</v>
      </c>
      <c r="L6" s="205"/>
      <c r="M6" s="205"/>
      <c r="N6" s="205"/>
      <c r="O6" s="229" t="s">
        <v>820</v>
      </c>
      <c r="P6" s="232" t="s">
        <v>831</v>
      </c>
      <c r="Q6" s="232"/>
      <c r="R6" s="232"/>
      <c r="S6" s="232"/>
      <c r="T6" s="232"/>
      <c r="U6" s="232"/>
      <c r="V6" s="232"/>
      <c r="W6" s="232"/>
      <c r="X6" s="232"/>
      <c r="Y6" s="123"/>
    </row>
    <row r="7" spans="1:25" ht="96">
      <c r="A7" s="225"/>
      <c r="B7" s="225"/>
      <c r="C7" s="225"/>
      <c r="D7" s="205"/>
      <c r="E7" s="205"/>
      <c r="F7" s="205"/>
      <c r="G7" s="205"/>
      <c r="H7" s="205"/>
      <c r="I7" s="205"/>
      <c r="J7" s="205"/>
      <c r="K7" s="48" t="s">
        <v>821</v>
      </c>
      <c r="L7" s="48" t="s">
        <v>822</v>
      </c>
      <c r="M7" s="48" t="s">
        <v>823</v>
      </c>
      <c r="N7" s="35" t="s">
        <v>824</v>
      </c>
      <c r="O7" s="230"/>
      <c r="P7" s="100" t="s">
        <v>825</v>
      </c>
      <c r="Q7" s="100" t="s">
        <v>833</v>
      </c>
      <c r="R7" s="101" t="s">
        <v>1131</v>
      </c>
      <c r="S7" s="100" t="s">
        <v>826</v>
      </c>
      <c r="T7" s="100" t="s">
        <v>832</v>
      </c>
      <c r="U7" s="100" t="s">
        <v>827</v>
      </c>
      <c r="V7" s="100" t="s">
        <v>828</v>
      </c>
      <c r="W7" s="100" t="s">
        <v>830</v>
      </c>
      <c r="X7" s="100" t="s">
        <v>829</v>
      </c>
      <c r="Y7" s="122" t="s">
        <v>1172</v>
      </c>
    </row>
    <row r="8" spans="1:25">
      <c r="A8" s="36">
        <v>1</v>
      </c>
      <c r="B8" s="37">
        <v>2</v>
      </c>
      <c r="C8" s="37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6">
        <v>9</v>
      </c>
      <c r="J8" s="2">
        <v>10</v>
      </c>
      <c r="K8" s="2">
        <v>11</v>
      </c>
      <c r="L8" s="2">
        <v>12</v>
      </c>
      <c r="M8" s="38">
        <v>13</v>
      </c>
      <c r="N8" s="39">
        <v>14</v>
      </c>
      <c r="O8" s="40">
        <v>15</v>
      </c>
      <c r="R8" s="6"/>
    </row>
    <row r="9" spans="1:25" ht="15">
      <c r="A9" s="8" t="s">
        <v>16</v>
      </c>
      <c r="B9" s="8" t="s">
        <v>23</v>
      </c>
      <c r="C9" s="8" t="s">
        <v>24</v>
      </c>
      <c r="D9" s="9">
        <f>'т.2020 выгрузка'!D9</f>
        <v>0</v>
      </c>
      <c r="E9" s="9">
        <f>'т.2020 выгрузка'!E9</f>
        <v>0</v>
      </c>
      <c r="F9" s="9">
        <f>'т.2020 выгрузка'!F9</f>
        <v>0</v>
      </c>
      <c r="G9" s="9">
        <f>'т.2020 выгрузка'!G9</f>
        <v>0</v>
      </c>
      <c r="H9" s="9">
        <f>'т.2020 выгрузка'!H9</f>
        <v>0</v>
      </c>
      <c r="I9" s="9">
        <f>'т.2020 выгрузка'!I9</f>
        <v>0</v>
      </c>
      <c r="J9" s="9">
        <f>'т.2020 выгрузка'!J9</f>
        <v>0</v>
      </c>
      <c r="K9" s="9">
        <f>'т.2020 выгрузка'!K9</f>
        <v>0</v>
      </c>
      <c r="L9" s="9">
        <f>'т.2020 выгрузка'!L9</f>
        <v>0</v>
      </c>
      <c r="M9" s="9">
        <f>'т.2020 выгрузка'!M9</f>
        <v>0</v>
      </c>
      <c r="N9" s="9">
        <f>'т.2020 выгрузка'!N9</f>
        <v>0</v>
      </c>
      <c r="O9" s="9">
        <f>'т.2020 выгрузка'!O9</f>
        <v>0</v>
      </c>
      <c r="P9" s="43">
        <f>D9-E9</f>
        <v>0</v>
      </c>
      <c r="Q9" s="43">
        <f>D9-G9</f>
        <v>0</v>
      </c>
      <c r="R9" s="99" t="str">
        <f>IF(AND(H9&lt;&gt;0, OR(D9&lt;&gt;0, J9&lt;&gt;0)), "0", IF(AND(H9=0, AND(D9=0, J9=0)), "0", 0-1))</f>
        <v>0</v>
      </c>
      <c r="S9" s="43">
        <f>E9-F9</f>
        <v>0</v>
      </c>
      <c r="T9" s="43">
        <f>H9-I9</f>
        <v>0</v>
      </c>
      <c r="U9" s="43">
        <f>J9-K9-M9</f>
        <v>0</v>
      </c>
      <c r="V9" s="43">
        <f>K9-L9</f>
        <v>0</v>
      </c>
      <c r="W9" s="43">
        <f>N9-O9</f>
        <v>0</v>
      </c>
      <c r="X9" s="43">
        <f>J9-O9</f>
        <v>0</v>
      </c>
      <c r="Y9" s="121" t="str">
        <f>IFERROR(H9/D9,"-")</f>
        <v>-</v>
      </c>
    </row>
    <row r="10" spans="1:25" ht="26.25">
      <c r="A10" s="8" t="s">
        <v>25</v>
      </c>
      <c r="B10" s="8" t="s">
        <v>26</v>
      </c>
      <c r="C10" s="8" t="s">
        <v>27</v>
      </c>
      <c r="D10" s="9">
        <f>'т.2020 выгрузка'!D10</f>
        <v>0</v>
      </c>
      <c r="E10" s="9">
        <f>'т.2020 выгрузка'!E10</f>
        <v>0</v>
      </c>
      <c r="F10" s="9">
        <f>'т.2020 выгрузка'!F10</f>
        <v>0</v>
      </c>
      <c r="G10" s="9">
        <f>'т.2020 выгрузка'!G10</f>
        <v>0</v>
      </c>
      <c r="H10" s="9">
        <f>'т.2020 выгрузка'!H10</f>
        <v>0</v>
      </c>
      <c r="I10" s="9">
        <f>'т.2020 выгрузка'!I10</f>
        <v>0</v>
      </c>
      <c r="J10" s="9">
        <f>'т.2020 выгрузка'!J10</f>
        <v>0</v>
      </c>
      <c r="K10" s="9">
        <f>'т.2020 выгрузка'!K10</f>
        <v>0</v>
      </c>
      <c r="L10" s="9">
        <f>'т.2020 выгрузка'!L10</f>
        <v>0</v>
      </c>
      <c r="M10" s="9">
        <f>'т.2020 выгрузка'!M10</f>
        <v>0</v>
      </c>
      <c r="N10" s="9">
        <f>'т.2020 выгрузка'!N10</f>
        <v>0</v>
      </c>
      <c r="O10" s="9">
        <f>'т.2020 выгрузка'!O10</f>
        <v>0</v>
      </c>
      <c r="P10" s="43">
        <f t="shared" ref="P10:P75" si="0">D10-E10</f>
        <v>0</v>
      </c>
      <c r="Q10" s="43">
        <f t="shared" ref="Q10:Q79" si="1">D10-G10</f>
        <v>0</v>
      </c>
      <c r="R10" s="99" t="str">
        <f t="shared" ref="R10:R73" si="2">IF(AND(H10&lt;&gt;0, OR(D10&lt;&gt;0, J10&lt;&gt;0)), "0", IF(AND(H10=0, AND(D10=0, J10=0)), "0", 0-1))</f>
        <v>0</v>
      </c>
      <c r="S10" s="43">
        <f t="shared" ref="S10:S75" si="3">E10-F10</f>
        <v>0</v>
      </c>
      <c r="T10" s="43">
        <f t="shared" ref="T10:T75" si="4">H10-I10</f>
        <v>0</v>
      </c>
      <c r="U10" s="43">
        <f t="shared" ref="U10:U75" si="5">J10-K10-M10</f>
        <v>0</v>
      </c>
      <c r="V10" s="43">
        <f t="shared" ref="V10:V75" si="6">K10-L10</f>
        <v>0</v>
      </c>
      <c r="W10" s="43">
        <f t="shared" ref="W10:W75" si="7">N10-O10</f>
        <v>0</v>
      </c>
      <c r="X10" s="43">
        <f t="shared" ref="X10:X75" si="8">J10-O10</f>
        <v>0</v>
      </c>
      <c r="Y10" s="121" t="str">
        <f t="shared" ref="Y10:Y73" si="9">IFERROR(H10/D10,"-")</f>
        <v>-</v>
      </c>
    </row>
    <row r="11" spans="1:25" ht="15">
      <c r="A11" s="8" t="s">
        <v>28</v>
      </c>
      <c r="B11" s="8" t="s">
        <v>29</v>
      </c>
      <c r="C11" s="8" t="s">
        <v>30</v>
      </c>
      <c r="D11" s="9">
        <f>'т.2020 выгрузка'!D11</f>
        <v>0</v>
      </c>
      <c r="E11" s="9">
        <f>'т.2020 выгрузка'!E11</f>
        <v>0</v>
      </c>
      <c r="F11" s="9">
        <f>'т.2020 выгрузка'!F11</f>
        <v>0</v>
      </c>
      <c r="G11" s="9">
        <f>'т.2020 выгрузка'!G11</f>
        <v>0</v>
      </c>
      <c r="H11" s="9">
        <f>'т.2020 выгрузка'!H11</f>
        <v>0</v>
      </c>
      <c r="I11" s="9">
        <f>'т.2020 выгрузка'!I11</f>
        <v>0</v>
      </c>
      <c r="J11" s="9">
        <f>'т.2020 выгрузка'!J11</f>
        <v>0</v>
      </c>
      <c r="K11" s="9">
        <f>'т.2020 выгрузка'!K11</f>
        <v>0</v>
      </c>
      <c r="L11" s="9">
        <f>'т.2020 выгрузка'!L11</f>
        <v>0</v>
      </c>
      <c r="M11" s="9">
        <f>'т.2020 выгрузка'!M11</f>
        <v>0</v>
      </c>
      <c r="N11" s="9">
        <f>'т.2020 выгрузка'!N11</f>
        <v>0</v>
      </c>
      <c r="O11" s="9">
        <f>'т.2020 выгрузка'!O11</f>
        <v>0</v>
      </c>
      <c r="P11" s="43">
        <f t="shared" si="0"/>
        <v>0</v>
      </c>
      <c r="Q11" s="43">
        <f t="shared" si="1"/>
        <v>0</v>
      </c>
      <c r="R11" s="99" t="str">
        <f t="shared" si="2"/>
        <v>0</v>
      </c>
      <c r="S11" s="43">
        <f t="shared" si="3"/>
        <v>0</v>
      </c>
      <c r="T11" s="43">
        <f t="shared" si="4"/>
        <v>0</v>
      </c>
      <c r="U11" s="43">
        <f t="shared" si="5"/>
        <v>0</v>
      </c>
      <c r="V11" s="43">
        <f t="shared" si="6"/>
        <v>0</v>
      </c>
      <c r="W11" s="43">
        <f t="shared" si="7"/>
        <v>0</v>
      </c>
      <c r="X11" s="43">
        <f t="shared" si="8"/>
        <v>0</v>
      </c>
      <c r="Y11" s="121" t="str">
        <f t="shared" si="9"/>
        <v>-</v>
      </c>
    </row>
    <row r="12" spans="1:25" ht="15">
      <c r="A12" s="8" t="s">
        <v>31</v>
      </c>
      <c r="B12" s="8" t="s">
        <v>32</v>
      </c>
      <c r="C12" s="8" t="s">
        <v>33</v>
      </c>
      <c r="D12" s="9">
        <f>'т.2020 выгрузка'!D12</f>
        <v>0</v>
      </c>
      <c r="E12" s="9">
        <f>'т.2020 выгрузка'!E12</f>
        <v>0</v>
      </c>
      <c r="F12" s="9">
        <f>'т.2020 выгрузка'!F12</f>
        <v>0</v>
      </c>
      <c r="G12" s="9">
        <f>'т.2020 выгрузка'!G12</f>
        <v>0</v>
      </c>
      <c r="H12" s="9">
        <f>'т.2020 выгрузка'!H12</f>
        <v>0</v>
      </c>
      <c r="I12" s="9">
        <f>'т.2020 выгрузка'!I12</f>
        <v>0</v>
      </c>
      <c r="J12" s="9">
        <f>'т.2020 выгрузка'!J12</f>
        <v>0</v>
      </c>
      <c r="K12" s="9">
        <f>'т.2020 выгрузка'!K12</f>
        <v>0</v>
      </c>
      <c r="L12" s="9">
        <f>'т.2020 выгрузка'!L12</f>
        <v>0</v>
      </c>
      <c r="M12" s="9">
        <f>'т.2020 выгрузка'!M12</f>
        <v>0</v>
      </c>
      <c r="N12" s="9">
        <f>'т.2020 выгрузка'!N12</f>
        <v>0</v>
      </c>
      <c r="O12" s="9">
        <f>'т.2020 выгрузка'!O12</f>
        <v>0</v>
      </c>
      <c r="P12" s="43">
        <f t="shared" si="0"/>
        <v>0</v>
      </c>
      <c r="Q12" s="43">
        <f t="shared" si="1"/>
        <v>0</v>
      </c>
      <c r="R12" s="99" t="str">
        <f t="shared" si="2"/>
        <v>0</v>
      </c>
      <c r="S12" s="43">
        <f t="shared" si="3"/>
        <v>0</v>
      </c>
      <c r="T12" s="43">
        <f t="shared" si="4"/>
        <v>0</v>
      </c>
      <c r="U12" s="43">
        <f t="shared" si="5"/>
        <v>0</v>
      </c>
      <c r="V12" s="43">
        <f t="shared" si="6"/>
        <v>0</v>
      </c>
      <c r="W12" s="43">
        <f t="shared" si="7"/>
        <v>0</v>
      </c>
      <c r="X12" s="43">
        <f t="shared" si="8"/>
        <v>0</v>
      </c>
      <c r="Y12" s="121" t="str">
        <f t="shared" si="9"/>
        <v>-</v>
      </c>
    </row>
    <row r="13" spans="1:25" ht="15">
      <c r="A13" s="8" t="s">
        <v>34</v>
      </c>
      <c r="B13" s="8" t="s">
        <v>35</v>
      </c>
      <c r="C13" s="8" t="s">
        <v>36</v>
      </c>
      <c r="D13" s="9">
        <f>'т.2020 выгрузка'!D13</f>
        <v>0</v>
      </c>
      <c r="E13" s="9">
        <f>'т.2020 выгрузка'!E13</f>
        <v>0</v>
      </c>
      <c r="F13" s="9">
        <f>'т.2020 выгрузка'!F13</f>
        <v>0</v>
      </c>
      <c r="G13" s="9">
        <f>'т.2020 выгрузка'!G13</f>
        <v>0</v>
      </c>
      <c r="H13" s="9">
        <f>'т.2020 выгрузка'!H13</f>
        <v>0</v>
      </c>
      <c r="I13" s="9">
        <f>'т.2020 выгрузка'!I13</f>
        <v>0</v>
      </c>
      <c r="J13" s="9">
        <f>'т.2020 выгрузка'!J13</f>
        <v>0</v>
      </c>
      <c r="K13" s="9">
        <f>'т.2020 выгрузка'!K13</f>
        <v>0</v>
      </c>
      <c r="L13" s="9">
        <f>'т.2020 выгрузка'!L13</f>
        <v>0</v>
      </c>
      <c r="M13" s="9">
        <f>'т.2020 выгрузка'!M13</f>
        <v>0</v>
      </c>
      <c r="N13" s="9">
        <f>'т.2020 выгрузка'!N13</f>
        <v>0</v>
      </c>
      <c r="O13" s="9">
        <f>'т.2020 выгрузка'!O13</f>
        <v>0</v>
      </c>
      <c r="P13" s="43">
        <f t="shared" si="0"/>
        <v>0</v>
      </c>
      <c r="Q13" s="43">
        <f t="shared" si="1"/>
        <v>0</v>
      </c>
      <c r="R13" s="99" t="str">
        <f t="shared" si="2"/>
        <v>0</v>
      </c>
      <c r="S13" s="43">
        <f t="shared" si="3"/>
        <v>0</v>
      </c>
      <c r="T13" s="43">
        <f t="shared" si="4"/>
        <v>0</v>
      </c>
      <c r="U13" s="43">
        <f t="shared" si="5"/>
        <v>0</v>
      </c>
      <c r="V13" s="43">
        <f t="shared" si="6"/>
        <v>0</v>
      </c>
      <c r="W13" s="43">
        <f t="shared" si="7"/>
        <v>0</v>
      </c>
      <c r="X13" s="43">
        <f t="shared" si="8"/>
        <v>0</v>
      </c>
      <c r="Y13" s="121" t="str">
        <f t="shared" si="9"/>
        <v>-</v>
      </c>
    </row>
    <row r="14" spans="1:25" ht="15">
      <c r="A14" s="8" t="s">
        <v>37</v>
      </c>
      <c r="B14" s="8" t="s">
        <v>38</v>
      </c>
      <c r="C14" s="8" t="s">
        <v>39</v>
      </c>
      <c r="D14" s="9">
        <f>'т.2020 выгрузка'!D14</f>
        <v>0</v>
      </c>
      <c r="E14" s="9">
        <f>'т.2020 выгрузка'!E14</f>
        <v>0</v>
      </c>
      <c r="F14" s="9">
        <f>'т.2020 выгрузка'!F14</f>
        <v>0</v>
      </c>
      <c r="G14" s="9">
        <f>'т.2020 выгрузка'!G14</f>
        <v>0</v>
      </c>
      <c r="H14" s="9">
        <f>'т.2020 выгрузка'!H14</f>
        <v>0</v>
      </c>
      <c r="I14" s="9">
        <f>'т.2020 выгрузка'!I14</f>
        <v>0</v>
      </c>
      <c r="J14" s="9">
        <f>'т.2020 выгрузка'!J14</f>
        <v>0</v>
      </c>
      <c r="K14" s="9">
        <f>'т.2020 выгрузка'!K14</f>
        <v>0</v>
      </c>
      <c r="L14" s="9">
        <f>'т.2020 выгрузка'!L14</f>
        <v>0</v>
      </c>
      <c r="M14" s="9">
        <f>'т.2020 выгрузка'!M14</f>
        <v>0</v>
      </c>
      <c r="N14" s="9">
        <f>'т.2020 выгрузка'!N14</f>
        <v>0</v>
      </c>
      <c r="O14" s="9">
        <f>'т.2020 выгрузка'!O14</f>
        <v>0</v>
      </c>
      <c r="P14" s="43">
        <f t="shared" si="0"/>
        <v>0</v>
      </c>
      <c r="Q14" s="43">
        <f t="shared" si="1"/>
        <v>0</v>
      </c>
      <c r="R14" s="99" t="str">
        <f t="shared" si="2"/>
        <v>0</v>
      </c>
      <c r="S14" s="43">
        <f t="shared" si="3"/>
        <v>0</v>
      </c>
      <c r="T14" s="43">
        <f t="shared" si="4"/>
        <v>0</v>
      </c>
      <c r="U14" s="43">
        <f t="shared" si="5"/>
        <v>0</v>
      </c>
      <c r="V14" s="43">
        <f t="shared" si="6"/>
        <v>0</v>
      </c>
      <c r="W14" s="43">
        <f t="shared" si="7"/>
        <v>0</v>
      </c>
      <c r="X14" s="43">
        <f t="shared" si="8"/>
        <v>0</v>
      </c>
      <c r="Y14" s="121" t="str">
        <f t="shared" si="9"/>
        <v>-</v>
      </c>
    </row>
    <row r="15" spans="1:25" ht="26.25">
      <c r="A15" s="8" t="s">
        <v>40</v>
      </c>
      <c r="B15" s="8" t="s">
        <v>41</v>
      </c>
      <c r="C15" s="8" t="s">
        <v>42</v>
      </c>
      <c r="D15" s="9">
        <f>'т.2020 выгрузка'!D15</f>
        <v>0</v>
      </c>
      <c r="E15" s="9">
        <f>'т.2020 выгрузка'!E15</f>
        <v>0</v>
      </c>
      <c r="F15" s="9">
        <f>'т.2020 выгрузка'!F15</f>
        <v>0</v>
      </c>
      <c r="G15" s="9">
        <f>'т.2020 выгрузка'!G15</f>
        <v>0</v>
      </c>
      <c r="H15" s="9">
        <f>'т.2020 выгрузка'!H15</f>
        <v>0</v>
      </c>
      <c r="I15" s="9">
        <f>'т.2020 выгрузка'!I15</f>
        <v>0</v>
      </c>
      <c r="J15" s="9">
        <f>'т.2020 выгрузка'!J15</f>
        <v>0</v>
      </c>
      <c r="K15" s="9">
        <f>'т.2020 выгрузка'!K15</f>
        <v>0</v>
      </c>
      <c r="L15" s="9">
        <f>'т.2020 выгрузка'!L15</f>
        <v>0</v>
      </c>
      <c r="M15" s="9">
        <f>'т.2020 выгрузка'!M15</f>
        <v>0</v>
      </c>
      <c r="N15" s="9">
        <f>'т.2020 выгрузка'!N15</f>
        <v>0</v>
      </c>
      <c r="O15" s="9">
        <f>'т.2020 выгрузка'!O15</f>
        <v>0</v>
      </c>
      <c r="P15" s="43">
        <f t="shared" si="0"/>
        <v>0</v>
      </c>
      <c r="Q15" s="43">
        <f t="shared" si="1"/>
        <v>0</v>
      </c>
      <c r="R15" s="99" t="str">
        <f t="shared" si="2"/>
        <v>0</v>
      </c>
      <c r="S15" s="43">
        <f t="shared" si="3"/>
        <v>0</v>
      </c>
      <c r="T15" s="43">
        <f t="shared" si="4"/>
        <v>0</v>
      </c>
      <c r="U15" s="43">
        <f t="shared" si="5"/>
        <v>0</v>
      </c>
      <c r="V15" s="43">
        <f t="shared" si="6"/>
        <v>0</v>
      </c>
      <c r="W15" s="43">
        <f t="shared" si="7"/>
        <v>0</v>
      </c>
      <c r="X15" s="43">
        <f t="shared" si="8"/>
        <v>0</v>
      </c>
      <c r="Y15" s="121" t="str">
        <f t="shared" si="9"/>
        <v>-</v>
      </c>
    </row>
    <row r="16" spans="1:25" ht="15">
      <c r="A16" s="8" t="s">
        <v>43</v>
      </c>
      <c r="B16" s="8" t="s">
        <v>44</v>
      </c>
      <c r="C16" s="8" t="s">
        <v>45</v>
      </c>
      <c r="D16" s="9">
        <f>'т.2020 выгрузка'!D16</f>
        <v>0</v>
      </c>
      <c r="E16" s="9">
        <f>'т.2020 выгрузка'!E16</f>
        <v>0</v>
      </c>
      <c r="F16" s="9">
        <f>'т.2020 выгрузка'!F16</f>
        <v>0</v>
      </c>
      <c r="G16" s="9">
        <f>'т.2020 выгрузка'!G16</f>
        <v>0</v>
      </c>
      <c r="H16" s="9">
        <f>'т.2020 выгрузка'!H16</f>
        <v>0</v>
      </c>
      <c r="I16" s="9">
        <f>'т.2020 выгрузка'!I16</f>
        <v>0</v>
      </c>
      <c r="J16" s="9">
        <f>'т.2020 выгрузка'!J16</f>
        <v>0</v>
      </c>
      <c r="K16" s="9">
        <f>'т.2020 выгрузка'!K16</f>
        <v>0</v>
      </c>
      <c r="L16" s="9">
        <f>'т.2020 выгрузка'!L16</f>
        <v>0</v>
      </c>
      <c r="M16" s="9">
        <f>'т.2020 выгрузка'!M16</f>
        <v>0</v>
      </c>
      <c r="N16" s="9">
        <f>'т.2020 выгрузка'!N16</f>
        <v>0</v>
      </c>
      <c r="O16" s="9">
        <f>'т.2020 выгрузка'!O16</f>
        <v>0</v>
      </c>
      <c r="P16" s="43">
        <f t="shared" si="0"/>
        <v>0</v>
      </c>
      <c r="Q16" s="43">
        <f t="shared" si="1"/>
        <v>0</v>
      </c>
      <c r="R16" s="99" t="str">
        <f t="shared" si="2"/>
        <v>0</v>
      </c>
      <c r="S16" s="43">
        <f t="shared" si="3"/>
        <v>0</v>
      </c>
      <c r="T16" s="43">
        <f t="shared" si="4"/>
        <v>0</v>
      </c>
      <c r="U16" s="43">
        <f t="shared" si="5"/>
        <v>0</v>
      </c>
      <c r="V16" s="43">
        <f t="shared" si="6"/>
        <v>0</v>
      </c>
      <c r="W16" s="43">
        <f t="shared" si="7"/>
        <v>0</v>
      </c>
      <c r="X16" s="43">
        <f t="shared" si="8"/>
        <v>0</v>
      </c>
      <c r="Y16" s="121" t="str">
        <f t="shared" si="9"/>
        <v>-</v>
      </c>
    </row>
    <row r="17" spans="1:25" ht="15">
      <c r="A17" s="8" t="s">
        <v>46</v>
      </c>
      <c r="B17" s="8" t="s">
        <v>47</v>
      </c>
      <c r="C17" s="8" t="s">
        <v>48</v>
      </c>
      <c r="D17" s="9">
        <f>'т.2020 выгрузка'!D17</f>
        <v>0</v>
      </c>
      <c r="E17" s="9">
        <f>'т.2020 выгрузка'!E17</f>
        <v>0</v>
      </c>
      <c r="F17" s="9">
        <f>'т.2020 выгрузка'!F17</f>
        <v>0</v>
      </c>
      <c r="G17" s="9">
        <f>'т.2020 выгрузка'!G17</f>
        <v>0</v>
      </c>
      <c r="H17" s="9">
        <f>'т.2020 выгрузка'!H17</f>
        <v>0</v>
      </c>
      <c r="I17" s="9">
        <f>'т.2020 выгрузка'!I17</f>
        <v>0</v>
      </c>
      <c r="J17" s="9">
        <f>'т.2020 выгрузка'!J17</f>
        <v>0</v>
      </c>
      <c r="K17" s="9">
        <f>'т.2020 выгрузка'!K17</f>
        <v>0</v>
      </c>
      <c r="L17" s="9">
        <f>'т.2020 выгрузка'!L17</f>
        <v>0</v>
      </c>
      <c r="M17" s="9">
        <f>'т.2020 выгрузка'!M17</f>
        <v>0</v>
      </c>
      <c r="N17" s="9">
        <f>'т.2020 выгрузка'!N17</f>
        <v>0</v>
      </c>
      <c r="O17" s="9">
        <f>'т.2020 выгрузка'!O17</f>
        <v>0</v>
      </c>
      <c r="P17" s="43">
        <f t="shared" si="0"/>
        <v>0</v>
      </c>
      <c r="Q17" s="43">
        <f t="shared" si="1"/>
        <v>0</v>
      </c>
      <c r="R17" s="99" t="str">
        <f t="shared" si="2"/>
        <v>0</v>
      </c>
      <c r="S17" s="43">
        <f t="shared" si="3"/>
        <v>0</v>
      </c>
      <c r="T17" s="43">
        <f t="shared" si="4"/>
        <v>0</v>
      </c>
      <c r="U17" s="43">
        <f t="shared" si="5"/>
        <v>0</v>
      </c>
      <c r="V17" s="43">
        <f t="shared" si="6"/>
        <v>0</v>
      </c>
      <c r="W17" s="43">
        <f t="shared" si="7"/>
        <v>0</v>
      </c>
      <c r="X17" s="43">
        <f t="shared" si="8"/>
        <v>0</v>
      </c>
      <c r="Y17" s="121" t="str">
        <f t="shared" si="9"/>
        <v>-</v>
      </c>
    </row>
    <row r="18" spans="1:25" ht="15">
      <c r="A18" s="8" t="s">
        <v>49</v>
      </c>
      <c r="B18" s="8" t="s">
        <v>50</v>
      </c>
      <c r="C18" s="8" t="s">
        <v>51</v>
      </c>
      <c r="D18" s="9">
        <f>'т.2020 выгрузка'!D18</f>
        <v>0</v>
      </c>
      <c r="E18" s="9">
        <f>'т.2020 выгрузка'!E18</f>
        <v>0</v>
      </c>
      <c r="F18" s="9">
        <f>'т.2020 выгрузка'!F18</f>
        <v>0</v>
      </c>
      <c r="G18" s="9">
        <f>'т.2020 выгрузка'!G18</f>
        <v>0</v>
      </c>
      <c r="H18" s="9">
        <f>'т.2020 выгрузка'!H18</f>
        <v>0</v>
      </c>
      <c r="I18" s="9">
        <f>'т.2020 выгрузка'!I18</f>
        <v>0</v>
      </c>
      <c r="J18" s="9">
        <f>'т.2020 выгрузка'!J18</f>
        <v>0</v>
      </c>
      <c r="K18" s="9">
        <f>'т.2020 выгрузка'!K18</f>
        <v>0</v>
      </c>
      <c r="L18" s="9">
        <f>'т.2020 выгрузка'!L18</f>
        <v>0</v>
      </c>
      <c r="M18" s="9">
        <f>'т.2020 выгрузка'!M18</f>
        <v>0</v>
      </c>
      <c r="N18" s="9">
        <f>'т.2020 выгрузка'!N18</f>
        <v>0</v>
      </c>
      <c r="O18" s="9">
        <f>'т.2020 выгрузка'!O18</f>
        <v>0</v>
      </c>
      <c r="P18" s="43">
        <f t="shared" si="0"/>
        <v>0</v>
      </c>
      <c r="Q18" s="43">
        <f t="shared" si="1"/>
        <v>0</v>
      </c>
      <c r="R18" s="99" t="str">
        <f t="shared" si="2"/>
        <v>0</v>
      </c>
      <c r="S18" s="43">
        <f t="shared" si="3"/>
        <v>0</v>
      </c>
      <c r="T18" s="43">
        <f t="shared" si="4"/>
        <v>0</v>
      </c>
      <c r="U18" s="43">
        <f t="shared" si="5"/>
        <v>0</v>
      </c>
      <c r="V18" s="43">
        <f t="shared" si="6"/>
        <v>0</v>
      </c>
      <c r="W18" s="43">
        <f t="shared" si="7"/>
        <v>0</v>
      </c>
      <c r="X18" s="43">
        <f t="shared" si="8"/>
        <v>0</v>
      </c>
      <c r="Y18" s="121" t="str">
        <f t="shared" si="9"/>
        <v>-</v>
      </c>
    </row>
    <row r="19" spans="1:25" ht="15">
      <c r="A19" s="16" t="s">
        <v>780</v>
      </c>
      <c r="B19" s="17"/>
      <c r="C19" s="17"/>
      <c r="D19" s="18">
        <f>D10-D11-D12-D13-D14-D15-D16-D17-D18</f>
        <v>0</v>
      </c>
      <c r="E19" s="18">
        <f t="shared" ref="E19:O19" si="10">E10-E11-E12-E13-E14-E15-E16-E17-E18</f>
        <v>0</v>
      </c>
      <c r="F19" s="18">
        <f t="shared" si="10"/>
        <v>0</v>
      </c>
      <c r="G19" s="18">
        <f t="shared" si="10"/>
        <v>0</v>
      </c>
      <c r="H19" s="18">
        <f t="shared" si="10"/>
        <v>0</v>
      </c>
      <c r="I19" s="18">
        <f t="shared" si="10"/>
        <v>0</v>
      </c>
      <c r="J19" s="18">
        <f t="shared" si="10"/>
        <v>0</v>
      </c>
      <c r="K19" s="18">
        <f t="shared" si="10"/>
        <v>0</v>
      </c>
      <c r="L19" s="18">
        <f t="shared" si="10"/>
        <v>0</v>
      </c>
      <c r="M19" s="18">
        <f t="shared" si="10"/>
        <v>0</v>
      </c>
      <c r="N19" s="18">
        <f t="shared" si="10"/>
        <v>0</v>
      </c>
      <c r="O19" s="18">
        <f t="shared" si="10"/>
        <v>0</v>
      </c>
      <c r="P19" s="46">
        <f t="shared" si="0"/>
        <v>0</v>
      </c>
      <c r="Q19" s="46">
        <f t="shared" si="1"/>
        <v>0</v>
      </c>
      <c r="R19" s="99" t="str">
        <f t="shared" si="2"/>
        <v>0</v>
      </c>
      <c r="S19" s="46">
        <f t="shared" si="3"/>
        <v>0</v>
      </c>
      <c r="T19" s="46">
        <f t="shared" si="4"/>
        <v>0</v>
      </c>
      <c r="U19" s="46">
        <f t="shared" si="5"/>
        <v>0</v>
      </c>
      <c r="V19" s="46">
        <f t="shared" si="6"/>
        <v>0</v>
      </c>
      <c r="W19" s="46">
        <f t="shared" si="7"/>
        <v>0</v>
      </c>
      <c r="X19" s="46">
        <f t="shared" si="8"/>
        <v>0</v>
      </c>
      <c r="Y19" s="121" t="str">
        <f t="shared" si="9"/>
        <v>-</v>
      </c>
    </row>
    <row r="20" spans="1:25" ht="15">
      <c r="A20" s="8" t="s">
        <v>52</v>
      </c>
      <c r="B20" s="8" t="s">
        <v>53</v>
      </c>
      <c r="C20" s="8" t="s">
        <v>54</v>
      </c>
      <c r="D20" s="9">
        <f>'т.2020 выгрузка'!D19</f>
        <v>0</v>
      </c>
      <c r="E20" s="9">
        <f>'т.2020 выгрузка'!E19</f>
        <v>0</v>
      </c>
      <c r="F20" s="9">
        <f>'т.2020 выгрузка'!F19</f>
        <v>0</v>
      </c>
      <c r="G20" s="9">
        <f>'т.2020 выгрузка'!G19</f>
        <v>0</v>
      </c>
      <c r="H20" s="9">
        <f>'т.2020 выгрузка'!H19</f>
        <v>0</v>
      </c>
      <c r="I20" s="9">
        <f>'т.2020 выгрузка'!I19</f>
        <v>0</v>
      </c>
      <c r="J20" s="9">
        <f>'т.2020 выгрузка'!J19</f>
        <v>0</v>
      </c>
      <c r="K20" s="9">
        <f>'т.2020 выгрузка'!K19</f>
        <v>0</v>
      </c>
      <c r="L20" s="9">
        <f>'т.2020 выгрузка'!L19</f>
        <v>0</v>
      </c>
      <c r="M20" s="9">
        <f>'т.2020 выгрузка'!M19</f>
        <v>0</v>
      </c>
      <c r="N20" s="9">
        <f>'т.2020 выгрузка'!N19</f>
        <v>0</v>
      </c>
      <c r="O20" s="9">
        <f>'т.2020 выгрузка'!O19</f>
        <v>0</v>
      </c>
      <c r="P20" s="43">
        <f t="shared" si="0"/>
        <v>0</v>
      </c>
      <c r="Q20" s="43">
        <f t="shared" si="1"/>
        <v>0</v>
      </c>
      <c r="R20" s="99" t="str">
        <f t="shared" si="2"/>
        <v>0</v>
      </c>
      <c r="S20" s="43">
        <f t="shared" si="3"/>
        <v>0</v>
      </c>
      <c r="T20" s="43">
        <f t="shared" si="4"/>
        <v>0</v>
      </c>
      <c r="U20" s="43">
        <f t="shared" si="5"/>
        <v>0</v>
      </c>
      <c r="V20" s="43">
        <f t="shared" si="6"/>
        <v>0</v>
      </c>
      <c r="W20" s="43">
        <f t="shared" si="7"/>
        <v>0</v>
      </c>
      <c r="X20" s="43">
        <f t="shared" si="8"/>
        <v>0</v>
      </c>
      <c r="Y20" s="121" t="str">
        <f t="shared" si="9"/>
        <v>-</v>
      </c>
    </row>
    <row r="21" spans="1:25" ht="15">
      <c r="A21" s="8" t="s">
        <v>55</v>
      </c>
      <c r="B21" s="8" t="s">
        <v>56</v>
      </c>
      <c r="C21" s="8" t="s">
        <v>57</v>
      </c>
      <c r="D21" s="9">
        <f>'т.2020 выгрузка'!D20</f>
        <v>0</v>
      </c>
      <c r="E21" s="9">
        <f>'т.2020 выгрузка'!E20</f>
        <v>0</v>
      </c>
      <c r="F21" s="9">
        <f>'т.2020 выгрузка'!F20</f>
        <v>0</v>
      </c>
      <c r="G21" s="9">
        <f>'т.2020 выгрузка'!G20</f>
        <v>0</v>
      </c>
      <c r="H21" s="9">
        <f>'т.2020 выгрузка'!H20</f>
        <v>0</v>
      </c>
      <c r="I21" s="9">
        <f>'т.2020 выгрузка'!I20</f>
        <v>0</v>
      </c>
      <c r="J21" s="9">
        <f>'т.2020 выгрузка'!J20</f>
        <v>0</v>
      </c>
      <c r="K21" s="9">
        <f>'т.2020 выгрузка'!K20</f>
        <v>0</v>
      </c>
      <c r="L21" s="9">
        <f>'т.2020 выгрузка'!L20</f>
        <v>0</v>
      </c>
      <c r="M21" s="9">
        <f>'т.2020 выгрузка'!M20</f>
        <v>0</v>
      </c>
      <c r="N21" s="9">
        <f>'т.2020 выгрузка'!N20</f>
        <v>0</v>
      </c>
      <c r="O21" s="9">
        <f>'т.2020 выгрузка'!O20</f>
        <v>0</v>
      </c>
      <c r="P21" s="43">
        <f t="shared" si="0"/>
        <v>0</v>
      </c>
      <c r="Q21" s="43">
        <f t="shared" si="1"/>
        <v>0</v>
      </c>
      <c r="R21" s="99" t="str">
        <f t="shared" si="2"/>
        <v>0</v>
      </c>
      <c r="S21" s="43">
        <f t="shared" si="3"/>
        <v>0</v>
      </c>
      <c r="T21" s="43">
        <f t="shared" si="4"/>
        <v>0</v>
      </c>
      <c r="U21" s="43">
        <f t="shared" si="5"/>
        <v>0</v>
      </c>
      <c r="V21" s="43">
        <f t="shared" si="6"/>
        <v>0</v>
      </c>
      <c r="W21" s="43">
        <f t="shared" si="7"/>
        <v>0</v>
      </c>
      <c r="X21" s="43">
        <f t="shared" si="8"/>
        <v>0</v>
      </c>
      <c r="Y21" s="121" t="str">
        <f t="shared" si="9"/>
        <v>-</v>
      </c>
    </row>
    <row r="22" spans="1:25" ht="26.25">
      <c r="A22" s="8" t="s">
        <v>58</v>
      </c>
      <c r="B22" s="8" t="s">
        <v>59</v>
      </c>
      <c r="C22" s="8" t="s">
        <v>60</v>
      </c>
      <c r="D22" s="9">
        <f>'т.2020 выгрузка'!D21</f>
        <v>0</v>
      </c>
      <c r="E22" s="9">
        <f>'т.2020 выгрузка'!E21</f>
        <v>0</v>
      </c>
      <c r="F22" s="9">
        <f>'т.2020 выгрузка'!F21</f>
        <v>0</v>
      </c>
      <c r="G22" s="9">
        <f>'т.2020 выгрузка'!G21</f>
        <v>0</v>
      </c>
      <c r="H22" s="9">
        <f>'т.2020 выгрузка'!H21</f>
        <v>0</v>
      </c>
      <c r="I22" s="9">
        <f>'т.2020 выгрузка'!I21</f>
        <v>0</v>
      </c>
      <c r="J22" s="9">
        <f>'т.2020 выгрузка'!J21</f>
        <v>0</v>
      </c>
      <c r="K22" s="9">
        <f>'т.2020 выгрузка'!K21</f>
        <v>0</v>
      </c>
      <c r="L22" s="9">
        <f>'т.2020 выгрузка'!L21</f>
        <v>0</v>
      </c>
      <c r="M22" s="9">
        <f>'т.2020 выгрузка'!M21</f>
        <v>0</v>
      </c>
      <c r="N22" s="9">
        <f>'т.2020 выгрузка'!N21</f>
        <v>0</v>
      </c>
      <c r="O22" s="9">
        <f>'т.2020 выгрузка'!O21</f>
        <v>0</v>
      </c>
      <c r="P22" s="43">
        <f t="shared" si="0"/>
        <v>0</v>
      </c>
      <c r="Q22" s="43">
        <f>D22-G22</f>
        <v>0</v>
      </c>
      <c r="R22" s="99" t="str">
        <f t="shared" si="2"/>
        <v>0</v>
      </c>
      <c r="S22" s="43">
        <f t="shared" si="3"/>
        <v>0</v>
      </c>
      <c r="T22" s="43">
        <f t="shared" si="4"/>
        <v>0</v>
      </c>
      <c r="U22" s="43">
        <f t="shared" si="5"/>
        <v>0</v>
      </c>
      <c r="V22" s="43">
        <f t="shared" si="6"/>
        <v>0</v>
      </c>
      <c r="W22" s="43">
        <f t="shared" si="7"/>
        <v>0</v>
      </c>
      <c r="X22" s="43">
        <f t="shared" si="8"/>
        <v>0</v>
      </c>
      <c r="Y22" s="121" t="str">
        <f t="shared" si="9"/>
        <v>-</v>
      </c>
    </row>
    <row r="23" spans="1:25" ht="51.75">
      <c r="A23" s="8" t="s">
        <v>61</v>
      </c>
      <c r="B23" s="8" t="s">
        <v>62</v>
      </c>
      <c r="C23" s="8" t="s">
        <v>63</v>
      </c>
      <c r="D23" s="9">
        <f>'т.2020 выгрузка'!D22</f>
        <v>0</v>
      </c>
      <c r="E23" s="9">
        <f>'т.2020 выгрузка'!E22</f>
        <v>0</v>
      </c>
      <c r="F23" s="9">
        <f>'т.2020 выгрузка'!F22</f>
        <v>0</v>
      </c>
      <c r="G23" s="9">
        <f>'т.2020 выгрузка'!G22</f>
        <v>0</v>
      </c>
      <c r="H23" s="9">
        <f>'т.2020 выгрузка'!H22</f>
        <v>0</v>
      </c>
      <c r="I23" s="9">
        <f>'т.2020 выгрузка'!I22</f>
        <v>0</v>
      </c>
      <c r="J23" s="9">
        <f>'т.2020 выгрузка'!J22</f>
        <v>0</v>
      </c>
      <c r="K23" s="9">
        <f>'т.2020 выгрузка'!K22</f>
        <v>0</v>
      </c>
      <c r="L23" s="9">
        <f>'т.2020 выгрузка'!L22</f>
        <v>0</v>
      </c>
      <c r="M23" s="9">
        <f>'т.2020 выгрузка'!M22</f>
        <v>0</v>
      </c>
      <c r="N23" s="9">
        <f>'т.2020 выгрузка'!N22</f>
        <v>0</v>
      </c>
      <c r="O23" s="9">
        <f>'т.2020 выгрузка'!O22</f>
        <v>0</v>
      </c>
      <c r="P23" s="43">
        <f t="shared" si="0"/>
        <v>0</v>
      </c>
      <c r="Q23" s="43">
        <f t="shared" si="1"/>
        <v>0</v>
      </c>
      <c r="R23" s="99" t="str">
        <f t="shared" si="2"/>
        <v>0</v>
      </c>
      <c r="S23" s="43">
        <f t="shared" si="3"/>
        <v>0</v>
      </c>
      <c r="T23" s="43">
        <f t="shared" si="4"/>
        <v>0</v>
      </c>
      <c r="U23" s="43">
        <f t="shared" si="5"/>
        <v>0</v>
      </c>
      <c r="V23" s="43">
        <f t="shared" si="6"/>
        <v>0</v>
      </c>
      <c r="W23" s="43">
        <f t="shared" si="7"/>
        <v>0</v>
      </c>
      <c r="X23" s="43">
        <f t="shared" si="8"/>
        <v>0</v>
      </c>
      <c r="Y23" s="121" t="str">
        <f t="shared" si="9"/>
        <v>-</v>
      </c>
    </row>
    <row r="24" spans="1:25" ht="15">
      <c r="A24" s="19" t="s">
        <v>781</v>
      </c>
      <c r="B24" s="20"/>
      <c r="C24" s="20"/>
      <c r="D24" s="21">
        <f>D21-D22-D23</f>
        <v>0</v>
      </c>
      <c r="E24" s="21">
        <f t="shared" ref="E24:O24" si="11">E21-E22-E23</f>
        <v>0</v>
      </c>
      <c r="F24" s="21">
        <f t="shared" si="11"/>
        <v>0</v>
      </c>
      <c r="G24" s="21">
        <f t="shared" si="11"/>
        <v>0</v>
      </c>
      <c r="H24" s="21">
        <f t="shared" si="11"/>
        <v>0</v>
      </c>
      <c r="I24" s="21">
        <f t="shared" si="11"/>
        <v>0</v>
      </c>
      <c r="J24" s="21">
        <f t="shared" si="11"/>
        <v>0</v>
      </c>
      <c r="K24" s="21">
        <f t="shared" si="11"/>
        <v>0</v>
      </c>
      <c r="L24" s="21">
        <f t="shared" si="11"/>
        <v>0</v>
      </c>
      <c r="M24" s="21">
        <f t="shared" si="11"/>
        <v>0</v>
      </c>
      <c r="N24" s="21">
        <f t="shared" si="11"/>
        <v>0</v>
      </c>
      <c r="O24" s="21">
        <f t="shared" si="11"/>
        <v>0</v>
      </c>
      <c r="P24" s="45">
        <f t="shared" si="0"/>
        <v>0</v>
      </c>
      <c r="Q24" s="45">
        <f t="shared" si="1"/>
        <v>0</v>
      </c>
      <c r="R24" s="99" t="str">
        <f t="shared" si="2"/>
        <v>0</v>
      </c>
      <c r="S24" s="45">
        <f t="shared" si="3"/>
        <v>0</v>
      </c>
      <c r="T24" s="45">
        <f t="shared" si="4"/>
        <v>0</v>
      </c>
      <c r="U24" s="45">
        <f t="shared" si="5"/>
        <v>0</v>
      </c>
      <c r="V24" s="45">
        <f t="shared" si="6"/>
        <v>0</v>
      </c>
      <c r="W24" s="45">
        <f t="shared" si="7"/>
        <v>0</v>
      </c>
      <c r="X24" s="45">
        <f t="shared" si="8"/>
        <v>0</v>
      </c>
      <c r="Y24" s="121" t="str">
        <f t="shared" si="9"/>
        <v>-</v>
      </c>
    </row>
    <row r="25" spans="1:25" ht="26.25">
      <c r="A25" s="8" t="s">
        <v>64</v>
      </c>
      <c r="B25" s="8" t="s">
        <v>65</v>
      </c>
      <c r="C25" s="8" t="s">
        <v>66</v>
      </c>
      <c r="D25" s="9">
        <f>'т.2020 выгрузка'!D23</f>
        <v>0</v>
      </c>
      <c r="E25" s="9">
        <f>'т.2020 выгрузка'!E23</f>
        <v>0</v>
      </c>
      <c r="F25" s="9">
        <f>'т.2020 выгрузка'!F23</f>
        <v>0</v>
      </c>
      <c r="G25" s="9">
        <f>'т.2020 выгрузка'!G23</f>
        <v>0</v>
      </c>
      <c r="H25" s="9">
        <f>'т.2020 выгрузка'!H23</f>
        <v>0</v>
      </c>
      <c r="I25" s="9">
        <f>'т.2020 выгрузка'!I23</f>
        <v>0</v>
      </c>
      <c r="J25" s="9">
        <f>'т.2020 выгрузка'!J23</f>
        <v>0</v>
      </c>
      <c r="K25" s="9">
        <f>'т.2020 выгрузка'!K23</f>
        <v>0</v>
      </c>
      <c r="L25" s="9">
        <f>'т.2020 выгрузка'!L23</f>
        <v>0</v>
      </c>
      <c r="M25" s="9">
        <f>'т.2020 выгрузка'!M23</f>
        <v>0</v>
      </c>
      <c r="N25" s="9">
        <f>'т.2020 выгрузка'!N23</f>
        <v>0</v>
      </c>
      <c r="O25" s="9">
        <f>'т.2020 выгрузка'!O23</f>
        <v>0</v>
      </c>
      <c r="P25" s="43">
        <f t="shared" si="0"/>
        <v>0</v>
      </c>
      <c r="Q25" s="43">
        <f t="shared" si="1"/>
        <v>0</v>
      </c>
      <c r="R25" s="99" t="str">
        <f t="shared" si="2"/>
        <v>0</v>
      </c>
      <c r="S25" s="43">
        <f t="shared" si="3"/>
        <v>0</v>
      </c>
      <c r="T25" s="43">
        <f t="shared" si="4"/>
        <v>0</v>
      </c>
      <c r="U25" s="43">
        <f t="shared" si="5"/>
        <v>0</v>
      </c>
      <c r="V25" s="43">
        <f t="shared" si="6"/>
        <v>0</v>
      </c>
      <c r="W25" s="43">
        <f t="shared" si="7"/>
        <v>0</v>
      </c>
      <c r="X25" s="43">
        <f t="shared" si="8"/>
        <v>0</v>
      </c>
      <c r="Y25" s="121" t="str">
        <f t="shared" si="9"/>
        <v>-</v>
      </c>
    </row>
    <row r="26" spans="1:25" ht="38.25" customHeight="1">
      <c r="A26" s="8" t="s">
        <v>67</v>
      </c>
      <c r="B26" s="8" t="s">
        <v>68</v>
      </c>
      <c r="C26" s="8" t="s">
        <v>69</v>
      </c>
      <c r="D26" s="9">
        <f>'т.2020 выгрузка'!D24</f>
        <v>0</v>
      </c>
      <c r="E26" s="9">
        <f>'т.2020 выгрузка'!E24</f>
        <v>0</v>
      </c>
      <c r="F26" s="9">
        <f>'т.2020 выгрузка'!F24</f>
        <v>0</v>
      </c>
      <c r="G26" s="9">
        <f>'т.2020 выгрузка'!G24</f>
        <v>0</v>
      </c>
      <c r="H26" s="9">
        <f>'т.2020 выгрузка'!H24</f>
        <v>0</v>
      </c>
      <c r="I26" s="9">
        <f>'т.2020 выгрузка'!I24</f>
        <v>0</v>
      </c>
      <c r="J26" s="9">
        <f>'т.2020 выгрузка'!J24</f>
        <v>0</v>
      </c>
      <c r="K26" s="9">
        <f>'т.2020 выгрузка'!K24</f>
        <v>0</v>
      </c>
      <c r="L26" s="9">
        <f>'т.2020 выгрузка'!L24</f>
        <v>0</v>
      </c>
      <c r="M26" s="9">
        <f>'т.2020 выгрузка'!M24</f>
        <v>0</v>
      </c>
      <c r="N26" s="9">
        <f>'т.2020 выгрузка'!N24</f>
        <v>0</v>
      </c>
      <c r="O26" s="9">
        <f>'т.2020 выгрузка'!O24</f>
        <v>0</v>
      </c>
      <c r="P26" s="43">
        <f t="shared" si="0"/>
        <v>0</v>
      </c>
      <c r="Q26" s="43">
        <f>D26-G26</f>
        <v>0</v>
      </c>
      <c r="R26" s="99" t="str">
        <f t="shared" si="2"/>
        <v>0</v>
      </c>
      <c r="S26" s="43">
        <f t="shared" si="3"/>
        <v>0</v>
      </c>
      <c r="T26" s="43">
        <f t="shared" si="4"/>
        <v>0</v>
      </c>
      <c r="U26" s="43">
        <f t="shared" si="5"/>
        <v>0</v>
      </c>
      <c r="V26" s="43">
        <f t="shared" si="6"/>
        <v>0</v>
      </c>
      <c r="W26" s="43">
        <f t="shared" si="7"/>
        <v>0</v>
      </c>
      <c r="X26" s="43">
        <f t="shared" si="8"/>
        <v>0</v>
      </c>
      <c r="Y26" s="121" t="str">
        <f t="shared" si="9"/>
        <v>-</v>
      </c>
    </row>
    <row r="27" spans="1:25" ht="15">
      <c r="A27" s="8" t="s">
        <v>834</v>
      </c>
      <c r="B27" s="8" t="s">
        <v>70</v>
      </c>
      <c r="C27" s="8" t="s">
        <v>835</v>
      </c>
      <c r="D27" s="9">
        <f>'т.2020 выгрузка'!D25</f>
        <v>0</v>
      </c>
      <c r="E27" s="9">
        <f>'т.2020 выгрузка'!E25</f>
        <v>0</v>
      </c>
      <c r="F27" s="9">
        <f>'т.2020 выгрузка'!F25</f>
        <v>0</v>
      </c>
      <c r="G27" s="9">
        <f>'т.2020 выгрузка'!G25</f>
        <v>0</v>
      </c>
      <c r="H27" s="9">
        <f>'т.2020 выгрузка'!H25</f>
        <v>0</v>
      </c>
      <c r="I27" s="9">
        <f>'т.2020 выгрузка'!I25</f>
        <v>0</v>
      </c>
      <c r="J27" s="9">
        <f>'т.2020 выгрузка'!J25</f>
        <v>0</v>
      </c>
      <c r="K27" s="9">
        <f>'т.2020 выгрузка'!K25</f>
        <v>0</v>
      </c>
      <c r="L27" s="9">
        <f>'т.2020 выгрузка'!L25</f>
        <v>0</v>
      </c>
      <c r="M27" s="9">
        <f>'т.2020 выгрузка'!M25</f>
        <v>0</v>
      </c>
      <c r="N27" s="9">
        <f>'т.2020 выгрузка'!N25</f>
        <v>0</v>
      </c>
      <c r="O27" s="9">
        <f>'т.2020 выгрузка'!O25</f>
        <v>0</v>
      </c>
      <c r="P27" s="43">
        <f t="shared" ref="P27:P40" si="12">D27-E27</f>
        <v>0</v>
      </c>
      <c r="Q27" s="43">
        <f t="shared" ref="Q27:Q40" si="13">D27-G27</f>
        <v>0</v>
      </c>
      <c r="R27" s="99" t="str">
        <f t="shared" si="2"/>
        <v>0</v>
      </c>
      <c r="S27" s="43">
        <f t="shared" ref="S27:S40" si="14">E27-F27</f>
        <v>0</v>
      </c>
      <c r="T27" s="43">
        <f t="shared" ref="T27:T40" si="15">H27-I27</f>
        <v>0</v>
      </c>
      <c r="U27" s="43">
        <f t="shared" ref="U27:U40" si="16">J27-K27-M27</f>
        <v>0</v>
      </c>
      <c r="V27" s="43">
        <f t="shared" ref="V27:V40" si="17">K27-L27</f>
        <v>0</v>
      </c>
      <c r="W27" s="43">
        <f t="shared" ref="W27:W40" si="18">N27-O27</f>
        <v>0</v>
      </c>
      <c r="X27" s="43">
        <f t="shared" ref="X27:X40" si="19">J27-O27</f>
        <v>0</v>
      </c>
      <c r="Y27" s="121" t="str">
        <f t="shared" si="9"/>
        <v>-</v>
      </c>
    </row>
    <row r="28" spans="1:25" ht="15">
      <c r="A28" s="8" t="s">
        <v>841</v>
      </c>
      <c r="B28" s="8" t="s">
        <v>73</v>
      </c>
      <c r="C28" s="8" t="s">
        <v>71</v>
      </c>
      <c r="D28" s="9">
        <f>'т.2020 выгрузка'!D26</f>
        <v>0</v>
      </c>
      <c r="E28" s="9">
        <f>'т.2020 выгрузка'!E26</f>
        <v>0</v>
      </c>
      <c r="F28" s="9">
        <f>'т.2020 выгрузка'!F26</f>
        <v>0</v>
      </c>
      <c r="G28" s="9">
        <f>'т.2020 выгрузка'!G26</f>
        <v>0</v>
      </c>
      <c r="H28" s="9">
        <f>'т.2020 выгрузка'!H26</f>
        <v>0</v>
      </c>
      <c r="I28" s="9">
        <f>'т.2020 выгрузка'!I26</f>
        <v>0</v>
      </c>
      <c r="J28" s="9">
        <f>'т.2020 выгрузка'!J26</f>
        <v>0</v>
      </c>
      <c r="K28" s="9">
        <f>'т.2020 выгрузка'!K26</f>
        <v>0</v>
      </c>
      <c r="L28" s="9">
        <f>'т.2020 выгрузка'!L26</f>
        <v>0</v>
      </c>
      <c r="M28" s="9">
        <f>'т.2020 выгрузка'!M26</f>
        <v>0</v>
      </c>
      <c r="N28" s="9">
        <f>'т.2020 выгрузка'!N26</f>
        <v>0</v>
      </c>
      <c r="O28" s="9">
        <f>'т.2020 выгрузка'!O26</f>
        <v>0</v>
      </c>
      <c r="P28" s="43">
        <f t="shared" si="12"/>
        <v>0</v>
      </c>
      <c r="Q28" s="43">
        <f t="shared" si="13"/>
        <v>0</v>
      </c>
      <c r="R28" s="99" t="str">
        <f t="shared" si="2"/>
        <v>0</v>
      </c>
      <c r="S28" s="43">
        <f t="shared" si="14"/>
        <v>0</v>
      </c>
      <c r="T28" s="43">
        <f t="shared" si="15"/>
        <v>0</v>
      </c>
      <c r="U28" s="43">
        <f t="shared" si="16"/>
        <v>0</v>
      </c>
      <c r="V28" s="43">
        <f t="shared" si="17"/>
        <v>0</v>
      </c>
      <c r="W28" s="43">
        <f t="shared" si="18"/>
        <v>0</v>
      </c>
      <c r="X28" s="43">
        <f t="shared" si="19"/>
        <v>0</v>
      </c>
      <c r="Y28" s="121" t="str">
        <f t="shared" si="9"/>
        <v>-</v>
      </c>
    </row>
    <row r="29" spans="1:25" ht="26.25">
      <c r="A29" s="8" t="s">
        <v>72</v>
      </c>
      <c r="B29" s="8" t="s">
        <v>76</v>
      </c>
      <c r="C29" s="8" t="s">
        <v>74</v>
      </c>
      <c r="D29" s="9">
        <f>'т.2020 выгрузка'!D27</f>
        <v>0</v>
      </c>
      <c r="E29" s="9">
        <f>'т.2020 выгрузка'!E27</f>
        <v>0</v>
      </c>
      <c r="F29" s="9">
        <f>'т.2020 выгрузка'!F27</f>
        <v>0</v>
      </c>
      <c r="G29" s="9">
        <f>'т.2020 выгрузка'!G27</f>
        <v>0</v>
      </c>
      <c r="H29" s="9">
        <f>'т.2020 выгрузка'!H27</f>
        <v>0</v>
      </c>
      <c r="I29" s="9">
        <f>'т.2020 выгрузка'!I27</f>
        <v>0</v>
      </c>
      <c r="J29" s="9">
        <f>'т.2020 выгрузка'!J27</f>
        <v>0</v>
      </c>
      <c r="K29" s="9">
        <f>'т.2020 выгрузка'!K27</f>
        <v>0</v>
      </c>
      <c r="L29" s="9">
        <f>'т.2020 выгрузка'!L27</f>
        <v>0</v>
      </c>
      <c r="M29" s="9">
        <f>'т.2020 выгрузка'!M27</f>
        <v>0</v>
      </c>
      <c r="N29" s="9">
        <f>'т.2020 выгрузка'!N27</f>
        <v>0</v>
      </c>
      <c r="O29" s="9">
        <f>'т.2020 выгрузка'!O27</f>
        <v>0</v>
      </c>
      <c r="P29" s="43">
        <f t="shared" si="12"/>
        <v>0</v>
      </c>
      <c r="Q29" s="43">
        <f t="shared" si="13"/>
        <v>0</v>
      </c>
      <c r="R29" s="99" t="str">
        <f t="shared" si="2"/>
        <v>0</v>
      </c>
      <c r="S29" s="43">
        <f t="shared" si="14"/>
        <v>0</v>
      </c>
      <c r="T29" s="43">
        <f t="shared" si="15"/>
        <v>0</v>
      </c>
      <c r="U29" s="43">
        <f t="shared" si="16"/>
        <v>0</v>
      </c>
      <c r="V29" s="43">
        <f t="shared" si="17"/>
        <v>0</v>
      </c>
      <c r="W29" s="43">
        <f t="shared" si="18"/>
        <v>0</v>
      </c>
      <c r="X29" s="43">
        <f t="shared" si="19"/>
        <v>0</v>
      </c>
      <c r="Y29" s="121" t="str">
        <f t="shared" si="9"/>
        <v>-</v>
      </c>
    </row>
    <row r="30" spans="1:25" ht="39">
      <c r="A30" s="8" t="s">
        <v>75</v>
      </c>
      <c r="B30" s="8" t="s">
        <v>79</v>
      </c>
      <c r="C30" s="8" t="s">
        <v>77</v>
      </c>
      <c r="D30" s="9">
        <f>'т.2020 выгрузка'!D28</f>
        <v>0</v>
      </c>
      <c r="E30" s="9">
        <f>'т.2020 выгрузка'!E28</f>
        <v>0</v>
      </c>
      <c r="F30" s="9">
        <f>'т.2020 выгрузка'!F28</f>
        <v>0</v>
      </c>
      <c r="G30" s="9">
        <f>'т.2020 выгрузка'!G28</f>
        <v>0</v>
      </c>
      <c r="H30" s="9">
        <f>'т.2020 выгрузка'!H28</f>
        <v>0</v>
      </c>
      <c r="I30" s="9">
        <f>'т.2020 выгрузка'!I28</f>
        <v>0</v>
      </c>
      <c r="J30" s="9">
        <f>'т.2020 выгрузка'!J28</f>
        <v>0</v>
      </c>
      <c r="K30" s="9">
        <f>'т.2020 выгрузка'!K28</f>
        <v>0</v>
      </c>
      <c r="L30" s="9">
        <f>'т.2020 выгрузка'!L28</f>
        <v>0</v>
      </c>
      <c r="M30" s="9">
        <f>'т.2020 выгрузка'!M28</f>
        <v>0</v>
      </c>
      <c r="N30" s="9">
        <f>'т.2020 выгрузка'!N28</f>
        <v>0</v>
      </c>
      <c r="O30" s="9">
        <f>'т.2020 выгрузка'!O28</f>
        <v>0</v>
      </c>
      <c r="P30" s="43">
        <f t="shared" si="12"/>
        <v>0</v>
      </c>
      <c r="Q30" s="43">
        <f t="shared" si="13"/>
        <v>0</v>
      </c>
      <c r="R30" s="99" t="str">
        <f t="shared" si="2"/>
        <v>0</v>
      </c>
      <c r="S30" s="43">
        <f t="shared" si="14"/>
        <v>0</v>
      </c>
      <c r="T30" s="43">
        <f t="shared" si="15"/>
        <v>0</v>
      </c>
      <c r="U30" s="43">
        <f t="shared" si="16"/>
        <v>0</v>
      </c>
      <c r="V30" s="43">
        <f t="shared" si="17"/>
        <v>0</v>
      </c>
      <c r="W30" s="43">
        <f t="shared" si="18"/>
        <v>0</v>
      </c>
      <c r="X30" s="43">
        <f t="shared" si="19"/>
        <v>0</v>
      </c>
      <c r="Y30" s="121" t="str">
        <f t="shared" si="9"/>
        <v>-</v>
      </c>
    </row>
    <row r="31" spans="1:25" ht="26.25">
      <c r="A31" s="8" t="s">
        <v>78</v>
      </c>
      <c r="B31" s="8" t="s">
        <v>82</v>
      </c>
      <c r="C31" s="8" t="s">
        <v>80</v>
      </c>
      <c r="D31" s="9">
        <f>'т.2020 выгрузка'!D29</f>
        <v>0</v>
      </c>
      <c r="E31" s="9">
        <f>'т.2020 выгрузка'!E29</f>
        <v>0</v>
      </c>
      <c r="F31" s="9">
        <f>'т.2020 выгрузка'!F29</f>
        <v>0</v>
      </c>
      <c r="G31" s="9">
        <f>'т.2020 выгрузка'!G29</f>
        <v>0</v>
      </c>
      <c r="H31" s="9">
        <f>'т.2020 выгрузка'!H29</f>
        <v>0</v>
      </c>
      <c r="I31" s="9">
        <f>'т.2020 выгрузка'!I29</f>
        <v>0</v>
      </c>
      <c r="J31" s="9">
        <f>'т.2020 выгрузка'!J29</f>
        <v>0</v>
      </c>
      <c r="K31" s="9">
        <f>'т.2020 выгрузка'!K29</f>
        <v>0</v>
      </c>
      <c r="L31" s="9">
        <f>'т.2020 выгрузка'!L29</f>
        <v>0</v>
      </c>
      <c r="M31" s="9">
        <f>'т.2020 выгрузка'!M29</f>
        <v>0</v>
      </c>
      <c r="N31" s="9">
        <f>'т.2020 выгрузка'!N29</f>
        <v>0</v>
      </c>
      <c r="O31" s="9">
        <f>'т.2020 выгрузка'!O29</f>
        <v>0</v>
      </c>
      <c r="P31" s="43">
        <f t="shared" si="12"/>
        <v>0</v>
      </c>
      <c r="Q31" s="43">
        <f t="shared" si="13"/>
        <v>0</v>
      </c>
      <c r="R31" s="99" t="str">
        <f t="shared" si="2"/>
        <v>0</v>
      </c>
      <c r="S31" s="43">
        <f t="shared" si="14"/>
        <v>0</v>
      </c>
      <c r="T31" s="43">
        <f t="shared" si="15"/>
        <v>0</v>
      </c>
      <c r="U31" s="43">
        <f t="shared" si="16"/>
        <v>0</v>
      </c>
      <c r="V31" s="43">
        <f t="shared" si="17"/>
        <v>0</v>
      </c>
      <c r="W31" s="43">
        <f t="shared" si="18"/>
        <v>0</v>
      </c>
      <c r="X31" s="43">
        <f t="shared" si="19"/>
        <v>0</v>
      </c>
      <c r="Y31" s="121" t="str">
        <f t="shared" si="9"/>
        <v>-</v>
      </c>
    </row>
    <row r="32" spans="1:25" ht="26.25">
      <c r="A32" s="8" t="s">
        <v>81</v>
      </c>
      <c r="B32" s="8" t="s">
        <v>85</v>
      </c>
      <c r="C32" s="8" t="s">
        <v>83</v>
      </c>
      <c r="D32" s="9">
        <f>'т.2020 выгрузка'!D30</f>
        <v>0</v>
      </c>
      <c r="E32" s="9">
        <f>'т.2020 выгрузка'!E30</f>
        <v>0</v>
      </c>
      <c r="F32" s="9">
        <f>'т.2020 выгрузка'!F30</f>
        <v>0</v>
      </c>
      <c r="G32" s="9">
        <f>'т.2020 выгрузка'!G30</f>
        <v>0</v>
      </c>
      <c r="H32" s="9">
        <f>'т.2020 выгрузка'!H30</f>
        <v>0</v>
      </c>
      <c r="I32" s="9">
        <f>'т.2020 выгрузка'!I30</f>
        <v>0</v>
      </c>
      <c r="J32" s="9">
        <f>'т.2020 выгрузка'!J30</f>
        <v>0</v>
      </c>
      <c r="K32" s="9">
        <f>'т.2020 выгрузка'!K30</f>
        <v>0</v>
      </c>
      <c r="L32" s="9">
        <f>'т.2020 выгрузка'!L30</f>
        <v>0</v>
      </c>
      <c r="M32" s="9">
        <f>'т.2020 выгрузка'!M30</f>
        <v>0</v>
      </c>
      <c r="N32" s="9">
        <f>'т.2020 выгрузка'!N30</f>
        <v>0</v>
      </c>
      <c r="O32" s="9">
        <f>'т.2020 выгрузка'!O30</f>
        <v>0</v>
      </c>
      <c r="P32" s="43">
        <f t="shared" si="12"/>
        <v>0</v>
      </c>
      <c r="Q32" s="43">
        <f t="shared" si="13"/>
        <v>0</v>
      </c>
      <c r="R32" s="99" t="str">
        <f t="shared" si="2"/>
        <v>0</v>
      </c>
      <c r="S32" s="43">
        <f t="shared" si="14"/>
        <v>0</v>
      </c>
      <c r="T32" s="43">
        <f t="shared" si="15"/>
        <v>0</v>
      </c>
      <c r="U32" s="43">
        <f t="shared" si="16"/>
        <v>0</v>
      </c>
      <c r="V32" s="43">
        <f t="shared" si="17"/>
        <v>0</v>
      </c>
      <c r="W32" s="43">
        <f t="shared" si="18"/>
        <v>0</v>
      </c>
      <c r="X32" s="43">
        <f t="shared" si="19"/>
        <v>0</v>
      </c>
      <c r="Y32" s="121" t="str">
        <f t="shared" si="9"/>
        <v>-</v>
      </c>
    </row>
    <row r="33" spans="1:25" ht="26.25">
      <c r="A33" s="8" t="s">
        <v>84</v>
      </c>
      <c r="B33" s="8" t="s">
        <v>88</v>
      </c>
      <c r="C33" s="8" t="s">
        <v>86</v>
      </c>
      <c r="D33" s="9">
        <f>'т.2020 выгрузка'!D31</f>
        <v>0</v>
      </c>
      <c r="E33" s="9">
        <f>'т.2020 выгрузка'!E31</f>
        <v>0</v>
      </c>
      <c r="F33" s="9">
        <f>'т.2020 выгрузка'!F31</f>
        <v>0</v>
      </c>
      <c r="G33" s="9">
        <f>'т.2020 выгрузка'!G31</f>
        <v>0</v>
      </c>
      <c r="H33" s="9">
        <f>'т.2020 выгрузка'!H31</f>
        <v>0</v>
      </c>
      <c r="I33" s="9">
        <f>'т.2020 выгрузка'!I31</f>
        <v>0</v>
      </c>
      <c r="J33" s="9">
        <f>'т.2020 выгрузка'!J31</f>
        <v>0</v>
      </c>
      <c r="K33" s="9">
        <f>'т.2020 выгрузка'!K31</f>
        <v>0</v>
      </c>
      <c r="L33" s="9">
        <f>'т.2020 выгрузка'!L31</f>
        <v>0</v>
      </c>
      <c r="M33" s="9">
        <f>'т.2020 выгрузка'!M31</f>
        <v>0</v>
      </c>
      <c r="N33" s="9">
        <f>'т.2020 выгрузка'!N31</f>
        <v>0</v>
      </c>
      <c r="O33" s="9">
        <f>'т.2020 выгрузка'!O31</f>
        <v>0</v>
      </c>
      <c r="P33" s="43">
        <f t="shared" si="12"/>
        <v>0</v>
      </c>
      <c r="Q33" s="43">
        <f t="shared" si="13"/>
        <v>0</v>
      </c>
      <c r="R33" s="99" t="str">
        <f t="shared" si="2"/>
        <v>0</v>
      </c>
      <c r="S33" s="43">
        <f t="shared" si="14"/>
        <v>0</v>
      </c>
      <c r="T33" s="43">
        <f t="shared" si="15"/>
        <v>0</v>
      </c>
      <c r="U33" s="43">
        <f t="shared" si="16"/>
        <v>0</v>
      </c>
      <c r="V33" s="43">
        <f t="shared" si="17"/>
        <v>0</v>
      </c>
      <c r="W33" s="43">
        <f t="shared" si="18"/>
        <v>0</v>
      </c>
      <c r="X33" s="43">
        <f t="shared" si="19"/>
        <v>0</v>
      </c>
      <c r="Y33" s="121" t="str">
        <f t="shared" si="9"/>
        <v>-</v>
      </c>
    </row>
    <row r="34" spans="1:25" ht="15">
      <c r="A34" s="8" t="s">
        <v>87</v>
      </c>
      <c r="B34" s="8" t="s">
        <v>93</v>
      </c>
      <c r="C34" s="8" t="s">
        <v>89</v>
      </c>
      <c r="D34" s="9">
        <f>'т.2020 выгрузка'!D32</f>
        <v>0</v>
      </c>
      <c r="E34" s="9">
        <f>'т.2020 выгрузка'!E32</f>
        <v>0</v>
      </c>
      <c r="F34" s="9">
        <f>'т.2020 выгрузка'!F32</f>
        <v>0</v>
      </c>
      <c r="G34" s="9">
        <f>'т.2020 выгрузка'!G32</f>
        <v>0</v>
      </c>
      <c r="H34" s="9">
        <f>'т.2020 выгрузка'!H32</f>
        <v>0</v>
      </c>
      <c r="I34" s="9">
        <f>'т.2020 выгрузка'!I32</f>
        <v>0</v>
      </c>
      <c r="J34" s="9">
        <f>'т.2020 выгрузка'!J32</f>
        <v>0</v>
      </c>
      <c r="K34" s="9">
        <f>'т.2020 выгрузка'!K32</f>
        <v>0</v>
      </c>
      <c r="L34" s="9">
        <f>'т.2020 выгрузка'!L32</f>
        <v>0</v>
      </c>
      <c r="M34" s="9">
        <f>'т.2020 выгрузка'!M32</f>
        <v>0</v>
      </c>
      <c r="N34" s="9">
        <f>'т.2020 выгрузка'!N32</f>
        <v>0</v>
      </c>
      <c r="O34" s="9">
        <f>'т.2020 выгрузка'!O32</f>
        <v>0</v>
      </c>
      <c r="P34" s="43">
        <f t="shared" si="12"/>
        <v>0</v>
      </c>
      <c r="Q34" s="43">
        <f t="shared" si="13"/>
        <v>0</v>
      </c>
      <c r="R34" s="99" t="str">
        <f t="shared" si="2"/>
        <v>0</v>
      </c>
      <c r="S34" s="43">
        <f t="shared" si="14"/>
        <v>0</v>
      </c>
      <c r="T34" s="43">
        <f t="shared" si="15"/>
        <v>0</v>
      </c>
      <c r="U34" s="43">
        <f t="shared" si="16"/>
        <v>0</v>
      </c>
      <c r="V34" s="43">
        <f t="shared" si="17"/>
        <v>0</v>
      </c>
      <c r="W34" s="43">
        <f t="shared" si="18"/>
        <v>0</v>
      </c>
      <c r="X34" s="43">
        <f t="shared" si="19"/>
        <v>0</v>
      </c>
      <c r="Y34" s="121" t="str">
        <f t="shared" si="9"/>
        <v>-</v>
      </c>
    </row>
    <row r="35" spans="1:25" ht="26.25">
      <c r="A35" s="8" t="s">
        <v>90</v>
      </c>
      <c r="B35" s="8" t="s">
        <v>836</v>
      </c>
      <c r="C35" s="8" t="s">
        <v>91</v>
      </c>
      <c r="D35" s="9">
        <f>'т.2020 выгрузка'!D33</f>
        <v>0</v>
      </c>
      <c r="E35" s="9">
        <f>'т.2020 выгрузка'!E33</f>
        <v>0</v>
      </c>
      <c r="F35" s="9">
        <f>'т.2020 выгрузка'!F33</f>
        <v>0</v>
      </c>
      <c r="G35" s="9">
        <f>'т.2020 выгрузка'!G33</f>
        <v>0</v>
      </c>
      <c r="H35" s="9">
        <f>'т.2020 выгрузка'!H33</f>
        <v>0</v>
      </c>
      <c r="I35" s="9">
        <f>'т.2020 выгрузка'!I33</f>
        <v>0</v>
      </c>
      <c r="J35" s="9">
        <f>'т.2020 выгрузка'!J33</f>
        <v>0</v>
      </c>
      <c r="K35" s="9">
        <f>'т.2020 выгрузка'!K33</f>
        <v>0</v>
      </c>
      <c r="L35" s="9">
        <f>'т.2020 выгрузка'!L33</f>
        <v>0</v>
      </c>
      <c r="M35" s="9">
        <f>'т.2020 выгрузка'!M33</f>
        <v>0</v>
      </c>
      <c r="N35" s="9">
        <f>'т.2020 выгрузка'!N33</f>
        <v>0</v>
      </c>
      <c r="O35" s="9">
        <f>'т.2020 выгрузка'!O33</f>
        <v>0</v>
      </c>
      <c r="P35" s="43">
        <f t="shared" si="12"/>
        <v>0</v>
      </c>
      <c r="Q35" s="43">
        <f t="shared" si="13"/>
        <v>0</v>
      </c>
      <c r="R35" s="99" t="str">
        <f t="shared" si="2"/>
        <v>0</v>
      </c>
      <c r="S35" s="43">
        <f t="shared" si="14"/>
        <v>0</v>
      </c>
      <c r="T35" s="43">
        <f t="shared" si="15"/>
        <v>0</v>
      </c>
      <c r="U35" s="43">
        <f t="shared" si="16"/>
        <v>0</v>
      </c>
      <c r="V35" s="43">
        <f t="shared" si="17"/>
        <v>0</v>
      </c>
      <c r="W35" s="43">
        <f t="shared" si="18"/>
        <v>0</v>
      </c>
      <c r="X35" s="43">
        <f t="shared" si="19"/>
        <v>0</v>
      </c>
      <c r="Y35" s="121" t="str">
        <f t="shared" si="9"/>
        <v>-</v>
      </c>
    </row>
    <row r="36" spans="1:25" ht="26.25">
      <c r="A36" s="8" t="s">
        <v>92</v>
      </c>
      <c r="B36" s="8" t="s">
        <v>96</v>
      </c>
      <c r="C36" s="8" t="s">
        <v>94</v>
      </c>
      <c r="D36" s="9">
        <f>'т.2020 выгрузка'!D34</f>
        <v>0</v>
      </c>
      <c r="E36" s="9">
        <f>'т.2020 выгрузка'!E34</f>
        <v>0</v>
      </c>
      <c r="F36" s="9">
        <f>'т.2020 выгрузка'!F34</f>
        <v>0</v>
      </c>
      <c r="G36" s="9">
        <f>'т.2020 выгрузка'!G34</f>
        <v>0</v>
      </c>
      <c r="H36" s="9">
        <f>'т.2020 выгрузка'!H34</f>
        <v>0</v>
      </c>
      <c r="I36" s="9">
        <f>'т.2020 выгрузка'!I34</f>
        <v>0</v>
      </c>
      <c r="J36" s="9">
        <f>'т.2020 выгрузка'!J34</f>
        <v>0</v>
      </c>
      <c r="K36" s="9">
        <f>'т.2020 выгрузка'!K34</f>
        <v>0</v>
      </c>
      <c r="L36" s="9">
        <f>'т.2020 выгрузка'!L34</f>
        <v>0</v>
      </c>
      <c r="M36" s="9">
        <f>'т.2020 выгрузка'!M34</f>
        <v>0</v>
      </c>
      <c r="N36" s="9">
        <f>'т.2020 выгрузка'!N34</f>
        <v>0</v>
      </c>
      <c r="O36" s="9">
        <f>'т.2020 выгрузка'!O34</f>
        <v>0</v>
      </c>
      <c r="P36" s="43">
        <f t="shared" si="12"/>
        <v>0</v>
      </c>
      <c r="Q36" s="43">
        <f t="shared" si="13"/>
        <v>0</v>
      </c>
      <c r="R36" s="99" t="str">
        <f t="shared" si="2"/>
        <v>0</v>
      </c>
      <c r="S36" s="43">
        <f t="shared" si="14"/>
        <v>0</v>
      </c>
      <c r="T36" s="43">
        <f t="shared" si="15"/>
        <v>0</v>
      </c>
      <c r="U36" s="43">
        <f t="shared" si="16"/>
        <v>0</v>
      </c>
      <c r="V36" s="43">
        <f t="shared" si="17"/>
        <v>0</v>
      </c>
      <c r="W36" s="43">
        <f t="shared" si="18"/>
        <v>0</v>
      </c>
      <c r="X36" s="43">
        <f t="shared" si="19"/>
        <v>0</v>
      </c>
      <c r="Y36" s="121" t="str">
        <f t="shared" si="9"/>
        <v>-</v>
      </c>
    </row>
    <row r="37" spans="1:25" ht="15">
      <c r="A37" s="8" t="s">
        <v>95</v>
      </c>
      <c r="B37" s="8" t="s">
        <v>99</v>
      </c>
      <c r="C37" s="8" t="s">
        <v>97</v>
      </c>
      <c r="D37" s="9">
        <f>'т.2020 выгрузка'!D35</f>
        <v>0</v>
      </c>
      <c r="E37" s="9">
        <f>'т.2020 выгрузка'!E35</f>
        <v>0</v>
      </c>
      <c r="F37" s="9">
        <f>'т.2020 выгрузка'!F35</f>
        <v>0</v>
      </c>
      <c r="G37" s="9">
        <f>'т.2020 выгрузка'!G35</f>
        <v>0</v>
      </c>
      <c r="H37" s="9">
        <f>'т.2020 выгрузка'!H35</f>
        <v>0</v>
      </c>
      <c r="I37" s="9">
        <f>'т.2020 выгрузка'!I35</f>
        <v>0</v>
      </c>
      <c r="J37" s="9">
        <f>'т.2020 выгрузка'!J35</f>
        <v>0</v>
      </c>
      <c r="K37" s="9">
        <f>'т.2020 выгрузка'!K35</f>
        <v>0</v>
      </c>
      <c r="L37" s="9">
        <f>'т.2020 выгрузка'!L35</f>
        <v>0</v>
      </c>
      <c r="M37" s="9">
        <f>'т.2020 выгрузка'!M35</f>
        <v>0</v>
      </c>
      <c r="N37" s="9">
        <f>'т.2020 выгрузка'!N35</f>
        <v>0</v>
      </c>
      <c r="O37" s="9">
        <f>'т.2020 выгрузка'!O35</f>
        <v>0</v>
      </c>
      <c r="P37" s="43">
        <f t="shared" si="12"/>
        <v>0</v>
      </c>
      <c r="Q37" s="43">
        <f t="shared" si="13"/>
        <v>0</v>
      </c>
      <c r="R37" s="99" t="str">
        <f t="shared" si="2"/>
        <v>0</v>
      </c>
      <c r="S37" s="43">
        <f t="shared" si="14"/>
        <v>0</v>
      </c>
      <c r="T37" s="43">
        <f t="shared" si="15"/>
        <v>0</v>
      </c>
      <c r="U37" s="43">
        <f t="shared" si="16"/>
        <v>0</v>
      </c>
      <c r="V37" s="43">
        <f t="shared" si="17"/>
        <v>0</v>
      </c>
      <c r="W37" s="43">
        <f t="shared" si="18"/>
        <v>0</v>
      </c>
      <c r="X37" s="43">
        <f t="shared" si="19"/>
        <v>0</v>
      </c>
      <c r="Y37" s="121" t="str">
        <f t="shared" si="9"/>
        <v>-</v>
      </c>
    </row>
    <row r="38" spans="1:25" ht="39">
      <c r="A38" s="8" t="s">
        <v>837</v>
      </c>
      <c r="B38" s="8" t="s">
        <v>102</v>
      </c>
      <c r="C38" s="8" t="s">
        <v>838</v>
      </c>
      <c r="D38" s="9">
        <f>'т.2020 выгрузка'!D36</f>
        <v>0</v>
      </c>
      <c r="E38" s="9">
        <f>'т.2020 выгрузка'!E36</f>
        <v>0</v>
      </c>
      <c r="F38" s="9">
        <f>'т.2020 выгрузка'!F36</f>
        <v>0</v>
      </c>
      <c r="G38" s="9">
        <f>'т.2020 выгрузка'!G36</f>
        <v>0</v>
      </c>
      <c r="H38" s="9">
        <f>'т.2020 выгрузка'!H36</f>
        <v>0</v>
      </c>
      <c r="I38" s="9">
        <f>'т.2020 выгрузка'!I36</f>
        <v>0</v>
      </c>
      <c r="J38" s="9">
        <f>'т.2020 выгрузка'!J36</f>
        <v>0</v>
      </c>
      <c r="K38" s="9">
        <f>'т.2020 выгрузка'!K36</f>
        <v>0</v>
      </c>
      <c r="L38" s="9">
        <f>'т.2020 выгрузка'!L36</f>
        <v>0</v>
      </c>
      <c r="M38" s="9">
        <f>'т.2020 выгрузка'!M36</f>
        <v>0</v>
      </c>
      <c r="N38" s="9">
        <f>'т.2020 выгрузка'!N36</f>
        <v>0</v>
      </c>
      <c r="O38" s="9">
        <f>'т.2020 выгрузка'!O36</f>
        <v>0</v>
      </c>
      <c r="P38" s="43">
        <f t="shared" si="12"/>
        <v>0</v>
      </c>
      <c r="Q38" s="43">
        <f t="shared" si="13"/>
        <v>0</v>
      </c>
      <c r="R38" s="99" t="str">
        <f t="shared" si="2"/>
        <v>0</v>
      </c>
      <c r="S38" s="43">
        <f t="shared" si="14"/>
        <v>0</v>
      </c>
      <c r="T38" s="43">
        <f t="shared" si="15"/>
        <v>0</v>
      </c>
      <c r="U38" s="43">
        <f t="shared" si="16"/>
        <v>0</v>
      </c>
      <c r="V38" s="43">
        <f t="shared" si="17"/>
        <v>0</v>
      </c>
      <c r="W38" s="43">
        <f t="shared" si="18"/>
        <v>0</v>
      </c>
      <c r="X38" s="43">
        <f t="shared" si="19"/>
        <v>0</v>
      </c>
      <c r="Y38" s="121" t="str">
        <f t="shared" si="9"/>
        <v>-</v>
      </c>
    </row>
    <row r="39" spans="1:25" ht="15">
      <c r="A39" s="8" t="s">
        <v>98</v>
      </c>
      <c r="B39" s="8" t="s">
        <v>839</v>
      </c>
      <c r="C39" s="8" t="s">
        <v>100</v>
      </c>
      <c r="D39" s="9">
        <f>'т.2020 выгрузка'!D37</f>
        <v>0</v>
      </c>
      <c r="E39" s="9">
        <f>'т.2020 выгрузка'!E37</f>
        <v>0</v>
      </c>
      <c r="F39" s="9">
        <f>'т.2020 выгрузка'!F37</f>
        <v>0</v>
      </c>
      <c r="G39" s="9">
        <f>'т.2020 выгрузка'!G37</f>
        <v>0</v>
      </c>
      <c r="H39" s="9">
        <f>'т.2020 выгрузка'!H37</f>
        <v>0</v>
      </c>
      <c r="I39" s="9">
        <f>'т.2020 выгрузка'!I37</f>
        <v>0</v>
      </c>
      <c r="J39" s="9">
        <f>'т.2020 выгрузка'!J37</f>
        <v>0</v>
      </c>
      <c r="K39" s="9">
        <f>'т.2020 выгрузка'!K37</f>
        <v>0</v>
      </c>
      <c r="L39" s="9">
        <f>'т.2020 выгрузка'!L37</f>
        <v>0</v>
      </c>
      <c r="M39" s="9">
        <f>'т.2020 выгрузка'!M37</f>
        <v>0</v>
      </c>
      <c r="N39" s="9">
        <f>'т.2020 выгрузка'!N37</f>
        <v>0</v>
      </c>
      <c r="O39" s="9">
        <f>'т.2020 выгрузка'!O37</f>
        <v>0</v>
      </c>
      <c r="P39" s="43">
        <f t="shared" si="12"/>
        <v>0</v>
      </c>
      <c r="Q39" s="43">
        <f t="shared" si="13"/>
        <v>0</v>
      </c>
      <c r="R39" s="99" t="str">
        <f t="shared" si="2"/>
        <v>0</v>
      </c>
      <c r="S39" s="43">
        <f t="shared" si="14"/>
        <v>0</v>
      </c>
      <c r="T39" s="43">
        <f t="shared" si="15"/>
        <v>0</v>
      </c>
      <c r="U39" s="43">
        <f t="shared" si="16"/>
        <v>0</v>
      </c>
      <c r="V39" s="43">
        <f t="shared" si="17"/>
        <v>0</v>
      </c>
      <c r="W39" s="43">
        <f t="shared" si="18"/>
        <v>0</v>
      </c>
      <c r="X39" s="43">
        <f t="shared" si="19"/>
        <v>0</v>
      </c>
      <c r="Y39" s="121" t="str">
        <f t="shared" si="9"/>
        <v>-</v>
      </c>
    </row>
    <row r="40" spans="1:25" ht="15">
      <c r="A40" s="8" t="s">
        <v>101</v>
      </c>
      <c r="B40" s="8" t="s">
        <v>840</v>
      </c>
      <c r="C40" s="8" t="s">
        <v>103</v>
      </c>
      <c r="D40" s="9">
        <f>'т.2020 выгрузка'!D38</f>
        <v>0</v>
      </c>
      <c r="E40" s="9">
        <f>'т.2020 выгрузка'!E38</f>
        <v>0</v>
      </c>
      <c r="F40" s="9">
        <f>'т.2020 выгрузка'!F38</f>
        <v>0</v>
      </c>
      <c r="G40" s="9">
        <f>'т.2020 выгрузка'!G38</f>
        <v>0</v>
      </c>
      <c r="H40" s="9">
        <f>'т.2020 выгрузка'!H38</f>
        <v>0</v>
      </c>
      <c r="I40" s="9">
        <f>'т.2020 выгрузка'!I38</f>
        <v>0</v>
      </c>
      <c r="J40" s="9">
        <f>'т.2020 выгрузка'!J38</f>
        <v>0</v>
      </c>
      <c r="K40" s="9">
        <f>'т.2020 выгрузка'!K38</f>
        <v>0</v>
      </c>
      <c r="L40" s="9">
        <f>'т.2020 выгрузка'!L38</f>
        <v>0</v>
      </c>
      <c r="M40" s="9">
        <f>'т.2020 выгрузка'!M38</f>
        <v>0</v>
      </c>
      <c r="N40" s="9">
        <f>'т.2020 выгрузка'!N38</f>
        <v>0</v>
      </c>
      <c r="O40" s="9">
        <f>'т.2020 выгрузка'!O38</f>
        <v>0</v>
      </c>
      <c r="P40" s="43">
        <f t="shared" si="12"/>
        <v>0</v>
      </c>
      <c r="Q40" s="43">
        <f t="shared" si="13"/>
        <v>0</v>
      </c>
      <c r="R40" s="99" t="str">
        <f t="shared" si="2"/>
        <v>0</v>
      </c>
      <c r="S40" s="43">
        <f t="shared" si="14"/>
        <v>0</v>
      </c>
      <c r="T40" s="43">
        <f t="shared" si="15"/>
        <v>0</v>
      </c>
      <c r="U40" s="43">
        <f t="shared" si="16"/>
        <v>0</v>
      </c>
      <c r="V40" s="43">
        <f t="shared" si="17"/>
        <v>0</v>
      </c>
      <c r="W40" s="43">
        <f t="shared" si="18"/>
        <v>0</v>
      </c>
      <c r="X40" s="43">
        <f t="shared" si="19"/>
        <v>0</v>
      </c>
      <c r="Y40" s="121" t="str">
        <f t="shared" si="9"/>
        <v>-</v>
      </c>
    </row>
    <row r="41" spans="1:25" ht="15">
      <c r="A41" s="22" t="s">
        <v>785</v>
      </c>
      <c r="B41" s="23"/>
      <c r="C41" s="23"/>
      <c r="D41" s="24">
        <f>D26-D27-D28-D29-D30-D31-D32-D33-D34-D36-D37-D38-D39-D40</f>
        <v>0</v>
      </c>
      <c r="E41" s="24">
        <f t="shared" ref="E41:O41" si="20">E26-E27-E28-E29-E30-E31-E32-E33-E34-E36-E37-E38-E39-E40</f>
        <v>0</v>
      </c>
      <c r="F41" s="24">
        <f t="shared" si="20"/>
        <v>0</v>
      </c>
      <c r="G41" s="24">
        <f t="shared" si="20"/>
        <v>0</v>
      </c>
      <c r="H41" s="24">
        <f t="shared" si="20"/>
        <v>0</v>
      </c>
      <c r="I41" s="24">
        <f t="shared" si="20"/>
        <v>0</v>
      </c>
      <c r="J41" s="24">
        <f t="shared" si="20"/>
        <v>0</v>
      </c>
      <c r="K41" s="24">
        <f t="shared" si="20"/>
        <v>0</v>
      </c>
      <c r="L41" s="24">
        <f t="shared" si="20"/>
        <v>0</v>
      </c>
      <c r="M41" s="24">
        <f t="shared" si="20"/>
        <v>0</v>
      </c>
      <c r="N41" s="24">
        <f t="shared" si="20"/>
        <v>0</v>
      </c>
      <c r="O41" s="24">
        <f t="shared" si="20"/>
        <v>0</v>
      </c>
      <c r="P41" s="45">
        <f t="shared" si="0"/>
        <v>0</v>
      </c>
      <c r="Q41" s="45">
        <f t="shared" si="1"/>
        <v>0</v>
      </c>
      <c r="R41" s="99" t="str">
        <f t="shared" si="2"/>
        <v>0</v>
      </c>
      <c r="S41" s="45">
        <f t="shared" si="3"/>
        <v>0</v>
      </c>
      <c r="T41" s="45">
        <f t="shared" si="4"/>
        <v>0</v>
      </c>
      <c r="U41" s="45">
        <f t="shared" si="5"/>
        <v>0</v>
      </c>
      <c r="V41" s="45">
        <f t="shared" si="6"/>
        <v>0</v>
      </c>
      <c r="W41" s="45">
        <f t="shared" si="7"/>
        <v>0</v>
      </c>
      <c r="X41" s="45">
        <f t="shared" si="8"/>
        <v>0</v>
      </c>
      <c r="Y41" s="121" t="str">
        <f t="shared" si="9"/>
        <v>-</v>
      </c>
    </row>
    <row r="42" spans="1:25" ht="15">
      <c r="A42" s="8" t="s">
        <v>104</v>
      </c>
      <c r="B42" s="8" t="s">
        <v>105</v>
      </c>
      <c r="C42" s="8" t="s">
        <v>106</v>
      </c>
      <c r="D42" s="9">
        <f>'т.2020 выгрузка'!D39</f>
        <v>0</v>
      </c>
      <c r="E42" s="9">
        <f>'т.2020 выгрузка'!E39</f>
        <v>0</v>
      </c>
      <c r="F42" s="9">
        <f>'т.2020 выгрузка'!F39</f>
        <v>0</v>
      </c>
      <c r="G42" s="9">
        <f>'т.2020 выгрузка'!G39</f>
        <v>0</v>
      </c>
      <c r="H42" s="9">
        <f>'т.2020 выгрузка'!H39</f>
        <v>0</v>
      </c>
      <c r="I42" s="9">
        <f>'т.2020 выгрузка'!I39</f>
        <v>0</v>
      </c>
      <c r="J42" s="9">
        <f>'т.2020 выгрузка'!J39</f>
        <v>0</v>
      </c>
      <c r="K42" s="9">
        <f>'т.2020 выгрузка'!K39</f>
        <v>0</v>
      </c>
      <c r="L42" s="9">
        <f>'т.2020 выгрузка'!L39</f>
        <v>0</v>
      </c>
      <c r="M42" s="9">
        <f>'т.2020 выгрузка'!M39</f>
        <v>0</v>
      </c>
      <c r="N42" s="9">
        <f>'т.2020 выгрузка'!N39</f>
        <v>0</v>
      </c>
      <c r="O42" s="9">
        <f>'т.2020 выгрузка'!O39</f>
        <v>0</v>
      </c>
      <c r="P42" s="43">
        <f t="shared" si="0"/>
        <v>0</v>
      </c>
      <c r="Q42" s="43">
        <f t="shared" si="1"/>
        <v>0</v>
      </c>
      <c r="R42" s="99" t="str">
        <f t="shared" si="2"/>
        <v>0</v>
      </c>
      <c r="S42" s="43">
        <f t="shared" si="3"/>
        <v>0</v>
      </c>
      <c r="T42" s="43">
        <f t="shared" si="4"/>
        <v>0</v>
      </c>
      <c r="U42" s="43">
        <f t="shared" si="5"/>
        <v>0</v>
      </c>
      <c r="V42" s="43">
        <f t="shared" si="6"/>
        <v>0</v>
      </c>
      <c r="W42" s="43">
        <f t="shared" si="7"/>
        <v>0</v>
      </c>
      <c r="X42" s="43">
        <f t="shared" si="8"/>
        <v>0</v>
      </c>
      <c r="Y42" s="121" t="str">
        <f t="shared" si="9"/>
        <v>-</v>
      </c>
    </row>
    <row r="43" spans="1:25" ht="15">
      <c r="A43" s="8" t="s">
        <v>107</v>
      </c>
      <c r="B43" s="8" t="s">
        <v>108</v>
      </c>
      <c r="C43" s="8" t="s">
        <v>109</v>
      </c>
      <c r="D43" s="9">
        <f>'т.2020 выгрузка'!D40</f>
        <v>0</v>
      </c>
      <c r="E43" s="9">
        <f>'т.2020 выгрузка'!E40</f>
        <v>0</v>
      </c>
      <c r="F43" s="9">
        <f>'т.2020 выгрузка'!F40</f>
        <v>0</v>
      </c>
      <c r="G43" s="9">
        <f>'т.2020 выгрузка'!G40</f>
        <v>0</v>
      </c>
      <c r="H43" s="9">
        <f>'т.2020 выгрузка'!H40</f>
        <v>0</v>
      </c>
      <c r="I43" s="9">
        <f>'т.2020 выгрузка'!I40</f>
        <v>0</v>
      </c>
      <c r="J43" s="9">
        <f>'т.2020 выгрузка'!J40</f>
        <v>0</v>
      </c>
      <c r="K43" s="9">
        <f>'т.2020 выгрузка'!K40</f>
        <v>0</v>
      </c>
      <c r="L43" s="9">
        <f>'т.2020 выгрузка'!L40</f>
        <v>0</v>
      </c>
      <c r="M43" s="9">
        <f>'т.2020 выгрузка'!M40</f>
        <v>0</v>
      </c>
      <c r="N43" s="9">
        <f>'т.2020 выгрузка'!N40</f>
        <v>0</v>
      </c>
      <c r="O43" s="9">
        <f>'т.2020 выгрузка'!O40</f>
        <v>0</v>
      </c>
      <c r="P43" s="43">
        <f t="shared" si="0"/>
        <v>0</v>
      </c>
      <c r="Q43" s="43">
        <f t="shared" si="1"/>
        <v>0</v>
      </c>
      <c r="R43" s="99" t="str">
        <f t="shared" si="2"/>
        <v>0</v>
      </c>
      <c r="S43" s="43">
        <f t="shared" si="3"/>
        <v>0</v>
      </c>
      <c r="T43" s="43">
        <f t="shared" si="4"/>
        <v>0</v>
      </c>
      <c r="U43" s="43">
        <f t="shared" si="5"/>
        <v>0</v>
      </c>
      <c r="V43" s="43">
        <f t="shared" si="6"/>
        <v>0</v>
      </c>
      <c r="W43" s="43">
        <f t="shared" si="7"/>
        <v>0</v>
      </c>
      <c r="X43" s="43">
        <f t="shared" si="8"/>
        <v>0</v>
      </c>
      <c r="Y43" s="121" t="str">
        <f t="shared" si="9"/>
        <v>-</v>
      </c>
    </row>
    <row r="44" spans="1:25" ht="26.25">
      <c r="A44" s="8" t="s">
        <v>110</v>
      </c>
      <c r="B44" s="8" t="s">
        <v>111</v>
      </c>
      <c r="C44" s="8" t="s">
        <v>112</v>
      </c>
      <c r="D44" s="9">
        <f>'т.2020 выгрузка'!D41</f>
        <v>0</v>
      </c>
      <c r="E44" s="9">
        <f>'т.2020 выгрузка'!E41</f>
        <v>0</v>
      </c>
      <c r="F44" s="9">
        <f>'т.2020 выгрузка'!F41</f>
        <v>0</v>
      </c>
      <c r="G44" s="9">
        <f>'т.2020 выгрузка'!G41</f>
        <v>0</v>
      </c>
      <c r="H44" s="9">
        <f>'т.2020 выгрузка'!H41</f>
        <v>0</v>
      </c>
      <c r="I44" s="9">
        <f>'т.2020 выгрузка'!I41</f>
        <v>0</v>
      </c>
      <c r="J44" s="9">
        <f>'т.2020 выгрузка'!J41</f>
        <v>0</v>
      </c>
      <c r="K44" s="9">
        <f>'т.2020 выгрузка'!K41</f>
        <v>0</v>
      </c>
      <c r="L44" s="9">
        <f>'т.2020 выгрузка'!L41</f>
        <v>0</v>
      </c>
      <c r="M44" s="9">
        <f>'т.2020 выгрузка'!M41</f>
        <v>0</v>
      </c>
      <c r="N44" s="9">
        <f>'т.2020 выгрузка'!N41</f>
        <v>0</v>
      </c>
      <c r="O44" s="9">
        <f>'т.2020 выгрузка'!O41</f>
        <v>0</v>
      </c>
      <c r="P44" s="43">
        <f t="shared" si="0"/>
        <v>0</v>
      </c>
      <c r="Q44" s="43">
        <f t="shared" si="1"/>
        <v>0</v>
      </c>
      <c r="R44" s="99" t="str">
        <f t="shared" si="2"/>
        <v>0</v>
      </c>
      <c r="S44" s="43">
        <f t="shared" si="3"/>
        <v>0</v>
      </c>
      <c r="T44" s="43">
        <f t="shared" si="4"/>
        <v>0</v>
      </c>
      <c r="U44" s="43">
        <f t="shared" si="5"/>
        <v>0</v>
      </c>
      <c r="V44" s="43">
        <f t="shared" si="6"/>
        <v>0</v>
      </c>
      <c r="W44" s="43">
        <f t="shared" si="7"/>
        <v>0</v>
      </c>
      <c r="X44" s="43">
        <f t="shared" si="8"/>
        <v>0</v>
      </c>
      <c r="Y44" s="121" t="str">
        <f t="shared" si="9"/>
        <v>-</v>
      </c>
    </row>
    <row r="45" spans="1:25" ht="15">
      <c r="A45" s="16" t="s">
        <v>784</v>
      </c>
      <c r="B45" s="17"/>
      <c r="C45" s="17"/>
      <c r="D45" s="18">
        <f t="shared" ref="D45:O45" si="21">D20-D21-D42</f>
        <v>0</v>
      </c>
      <c r="E45" s="18">
        <f t="shared" si="21"/>
        <v>0</v>
      </c>
      <c r="F45" s="18">
        <f t="shared" si="21"/>
        <v>0</v>
      </c>
      <c r="G45" s="18">
        <f t="shared" si="21"/>
        <v>0</v>
      </c>
      <c r="H45" s="18">
        <f t="shared" si="21"/>
        <v>0</v>
      </c>
      <c r="I45" s="18">
        <f t="shared" si="21"/>
        <v>0</v>
      </c>
      <c r="J45" s="18">
        <f t="shared" si="21"/>
        <v>0</v>
      </c>
      <c r="K45" s="18">
        <f t="shared" si="21"/>
        <v>0</v>
      </c>
      <c r="L45" s="18">
        <f t="shared" si="21"/>
        <v>0</v>
      </c>
      <c r="M45" s="18">
        <f t="shared" si="21"/>
        <v>0</v>
      </c>
      <c r="N45" s="18">
        <f t="shared" si="21"/>
        <v>0</v>
      </c>
      <c r="O45" s="18">
        <f t="shared" si="21"/>
        <v>0</v>
      </c>
      <c r="P45" s="46">
        <f t="shared" si="0"/>
        <v>0</v>
      </c>
      <c r="Q45" s="46">
        <f t="shared" si="1"/>
        <v>0</v>
      </c>
      <c r="R45" s="99" t="str">
        <f t="shared" si="2"/>
        <v>0</v>
      </c>
      <c r="S45" s="46">
        <f t="shared" si="3"/>
        <v>0</v>
      </c>
      <c r="T45" s="46">
        <f t="shared" si="4"/>
        <v>0</v>
      </c>
      <c r="U45" s="46">
        <f t="shared" si="5"/>
        <v>0</v>
      </c>
      <c r="V45" s="46">
        <f t="shared" si="6"/>
        <v>0</v>
      </c>
      <c r="W45" s="46">
        <f t="shared" si="7"/>
        <v>0</v>
      </c>
      <c r="X45" s="46">
        <f t="shared" si="8"/>
        <v>0</v>
      </c>
      <c r="Y45" s="121" t="str">
        <f t="shared" si="9"/>
        <v>-</v>
      </c>
    </row>
    <row r="46" spans="1:25" ht="51.75">
      <c r="A46" s="8" t="s">
        <v>113</v>
      </c>
      <c r="B46" s="8" t="s">
        <v>114</v>
      </c>
      <c r="C46" s="8" t="s">
        <v>115</v>
      </c>
      <c r="D46" s="9">
        <f>'т.2020 выгрузка'!D42</f>
        <v>0</v>
      </c>
      <c r="E46" s="9">
        <f>'т.2020 выгрузка'!E42</f>
        <v>0</v>
      </c>
      <c r="F46" s="9">
        <f>'т.2020 выгрузка'!F42</f>
        <v>0</v>
      </c>
      <c r="G46" s="9">
        <f>'т.2020 выгрузка'!G42</f>
        <v>0</v>
      </c>
      <c r="H46" s="9">
        <f>'т.2020 выгрузка'!H42</f>
        <v>0</v>
      </c>
      <c r="I46" s="9">
        <f>'т.2020 выгрузка'!I42</f>
        <v>0</v>
      </c>
      <c r="J46" s="9">
        <f>'т.2020 выгрузка'!J42</f>
        <v>0</v>
      </c>
      <c r="K46" s="9">
        <f>'т.2020 выгрузка'!K42</f>
        <v>0</v>
      </c>
      <c r="L46" s="9">
        <f>'т.2020 выгрузка'!L42</f>
        <v>0</v>
      </c>
      <c r="M46" s="9">
        <f>'т.2020 выгрузка'!M42</f>
        <v>0</v>
      </c>
      <c r="N46" s="9">
        <f>'т.2020 выгрузка'!N42</f>
        <v>0</v>
      </c>
      <c r="O46" s="9">
        <f>'т.2020 выгрузка'!O42</f>
        <v>0</v>
      </c>
      <c r="P46" s="43">
        <f t="shared" si="0"/>
        <v>0</v>
      </c>
      <c r="Q46" s="43">
        <f t="shared" si="1"/>
        <v>0</v>
      </c>
      <c r="R46" s="99" t="str">
        <f t="shared" si="2"/>
        <v>0</v>
      </c>
      <c r="S46" s="43">
        <f t="shared" si="3"/>
        <v>0</v>
      </c>
      <c r="T46" s="43">
        <f t="shared" si="4"/>
        <v>0</v>
      </c>
      <c r="U46" s="43">
        <f t="shared" si="5"/>
        <v>0</v>
      </c>
      <c r="V46" s="43">
        <f t="shared" si="6"/>
        <v>0</v>
      </c>
      <c r="W46" s="43">
        <f t="shared" si="7"/>
        <v>0</v>
      </c>
      <c r="X46" s="43">
        <f t="shared" si="8"/>
        <v>0</v>
      </c>
      <c r="Y46" s="121" t="str">
        <f t="shared" si="9"/>
        <v>-</v>
      </c>
    </row>
    <row r="47" spans="1:25" ht="15">
      <c r="A47" s="8" t="s">
        <v>116</v>
      </c>
      <c r="B47" s="8" t="s">
        <v>117</v>
      </c>
      <c r="C47" s="8" t="s">
        <v>118</v>
      </c>
      <c r="D47" s="9">
        <f>'т.2020 выгрузка'!D43</f>
        <v>0</v>
      </c>
      <c r="E47" s="9">
        <f>'т.2020 выгрузка'!E43</f>
        <v>0</v>
      </c>
      <c r="F47" s="9">
        <f>'т.2020 выгрузка'!F43</f>
        <v>0</v>
      </c>
      <c r="G47" s="9">
        <f>'т.2020 выгрузка'!G43</f>
        <v>0</v>
      </c>
      <c r="H47" s="9">
        <f>'т.2020 выгрузка'!H43</f>
        <v>0</v>
      </c>
      <c r="I47" s="9">
        <f>'т.2020 выгрузка'!I43</f>
        <v>0</v>
      </c>
      <c r="J47" s="9">
        <f>'т.2020 выгрузка'!J43</f>
        <v>0</v>
      </c>
      <c r="K47" s="9">
        <f>'т.2020 выгрузка'!K43</f>
        <v>0</v>
      </c>
      <c r="L47" s="9">
        <f>'т.2020 выгрузка'!L43</f>
        <v>0</v>
      </c>
      <c r="M47" s="9">
        <f>'т.2020 выгрузка'!M43</f>
        <v>0</v>
      </c>
      <c r="N47" s="9">
        <f>'т.2020 выгрузка'!N43</f>
        <v>0</v>
      </c>
      <c r="O47" s="9">
        <f>'т.2020 выгрузка'!O43</f>
        <v>0</v>
      </c>
      <c r="P47" s="43">
        <f t="shared" si="0"/>
        <v>0</v>
      </c>
      <c r="Q47" s="43">
        <f t="shared" si="1"/>
        <v>0</v>
      </c>
      <c r="R47" s="99" t="str">
        <f t="shared" si="2"/>
        <v>0</v>
      </c>
      <c r="S47" s="43">
        <f t="shared" si="3"/>
        <v>0</v>
      </c>
      <c r="T47" s="43">
        <f t="shared" si="4"/>
        <v>0</v>
      </c>
      <c r="U47" s="43">
        <f t="shared" si="5"/>
        <v>0</v>
      </c>
      <c r="V47" s="43">
        <f t="shared" si="6"/>
        <v>0</v>
      </c>
      <c r="W47" s="43">
        <f t="shared" si="7"/>
        <v>0</v>
      </c>
      <c r="X47" s="43">
        <f t="shared" si="8"/>
        <v>0</v>
      </c>
      <c r="Y47" s="121" t="str">
        <f t="shared" si="9"/>
        <v>-</v>
      </c>
    </row>
    <row r="48" spans="1:25" ht="15">
      <c r="A48" s="8" t="s">
        <v>119</v>
      </c>
      <c r="B48" s="8" t="s">
        <v>120</v>
      </c>
      <c r="C48" s="8" t="s">
        <v>121</v>
      </c>
      <c r="D48" s="9">
        <f>'т.2020 выгрузка'!D44</f>
        <v>0</v>
      </c>
      <c r="E48" s="9">
        <f>'т.2020 выгрузка'!E44</f>
        <v>0</v>
      </c>
      <c r="F48" s="9">
        <f>'т.2020 выгрузка'!F44</f>
        <v>0</v>
      </c>
      <c r="G48" s="9">
        <f>'т.2020 выгрузка'!G44</f>
        <v>0</v>
      </c>
      <c r="H48" s="9">
        <f>'т.2020 выгрузка'!H44</f>
        <v>0</v>
      </c>
      <c r="I48" s="9">
        <f>'т.2020 выгрузка'!I44</f>
        <v>0</v>
      </c>
      <c r="J48" s="9">
        <f>'т.2020 выгрузка'!J44</f>
        <v>0</v>
      </c>
      <c r="K48" s="9">
        <f>'т.2020 выгрузка'!K44</f>
        <v>0</v>
      </c>
      <c r="L48" s="9">
        <f>'т.2020 выгрузка'!L44</f>
        <v>0</v>
      </c>
      <c r="M48" s="9">
        <f>'т.2020 выгрузка'!M44</f>
        <v>0</v>
      </c>
      <c r="N48" s="9">
        <f>'т.2020 выгрузка'!N44</f>
        <v>0</v>
      </c>
      <c r="O48" s="9">
        <f>'т.2020 выгрузка'!O44</f>
        <v>0</v>
      </c>
      <c r="P48" s="43">
        <f t="shared" si="0"/>
        <v>0</v>
      </c>
      <c r="Q48" s="43">
        <f t="shared" si="1"/>
        <v>0</v>
      </c>
      <c r="R48" s="99" t="str">
        <f t="shared" si="2"/>
        <v>0</v>
      </c>
      <c r="S48" s="43">
        <f t="shared" si="3"/>
        <v>0</v>
      </c>
      <c r="T48" s="43">
        <f t="shared" si="4"/>
        <v>0</v>
      </c>
      <c r="U48" s="43">
        <f t="shared" si="5"/>
        <v>0</v>
      </c>
      <c r="V48" s="43">
        <f t="shared" si="6"/>
        <v>0</v>
      </c>
      <c r="W48" s="43">
        <f t="shared" si="7"/>
        <v>0</v>
      </c>
      <c r="X48" s="43">
        <f t="shared" si="8"/>
        <v>0</v>
      </c>
      <c r="Y48" s="121" t="str">
        <f t="shared" si="9"/>
        <v>-</v>
      </c>
    </row>
    <row r="49" spans="1:25" ht="39">
      <c r="A49" s="8" t="s">
        <v>122</v>
      </c>
      <c r="B49" s="8" t="s">
        <v>123</v>
      </c>
      <c r="C49" s="8" t="s">
        <v>124</v>
      </c>
      <c r="D49" s="9">
        <f>'т.2020 выгрузка'!D45</f>
        <v>0</v>
      </c>
      <c r="E49" s="9">
        <f>'т.2020 выгрузка'!E45</f>
        <v>0</v>
      </c>
      <c r="F49" s="9">
        <f>'т.2020 выгрузка'!F45</f>
        <v>0</v>
      </c>
      <c r="G49" s="9">
        <f>'т.2020 выгрузка'!G45</f>
        <v>0</v>
      </c>
      <c r="H49" s="9">
        <f>'т.2020 выгрузка'!H45</f>
        <v>0</v>
      </c>
      <c r="I49" s="9">
        <f>'т.2020 выгрузка'!I45</f>
        <v>0</v>
      </c>
      <c r="J49" s="9">
        <f>'т.2020 выгрузка'!J45</f>
        <v>0</v>
      </c>
      <c r="K49" s="9">
        <f>'т.2020 выгрузка'!K45</f>
        <v>0</v>
      </c>
      <c r="L49" s="9">
        <f>'т.2020 выгрузка'!L45</f>
        <v>0</v>
      </c>
      <c r="M49" s="9">
        <f>'т.2020 выгрузка'!M45</f>
        <v>0</v>
      </c>
      <c r="N49" s="9">
        <f>'т.2020 выгрузка'!N45</f>
        <v>0</v>
      </c>
      <c r="O49" s="9">
        <f>'т.2020 выгрузка'!O45</f>
        <v>0</v>
      </c>
      <c r="P49" s="43">
        <f t="shared" si="0"/>
        <v>0</v>
      </c>
      <c r="Q49" s="43">
        <f>D49-G49</f>
        <v>0</v>
      </c>
      <c r="R49" s="99" t="str">
        <f t="shared" si="2"/>
        <v>0</v>
      </c>
      <c r="S49" s="43">
        <f t="shared" si="3"/>
        <v>0</v>
      </c>
      <c r="T49" s="43">
        <f t="shared" si="4"/>
        <v>0</v>
      </c>
      <c r="U49" s="43">
        <f t="shared" si="5"/>
        <v>0</v>
      </c>
      <c r="V49" s="43">
        <f t="shared" si="6"/>
        <v>0</v>
      </c>
      <c r="W49" s="43">
        <f t="shared" si="7"/>
        <v>0</v>
      </c>
      <c r="X49" s="43">
        <f t="shared" si="8"/>
        <v>0</v>
      </c>
      <c r="Y49" s="121" t="str">
        <f t="shared" si="9"/>
        <v>-</v>
      </c>
    </row>
    <row r="50" spans="1:25" ht="15">
      <c r="A50" s="8" t="s">
        <v>125</v>
      </c>
      <c r="B50" s="8" t="s">
        <v>126</v>
      </c>
      <c r="C50" s="8" t="s">
        <v>127</v>
      </c>
      <c r="D50" s="9">
        <f>'т.2020 выгрузка'!D46</f>
        <v>0</v>
      </c>
      <c r="E50" s="9">
        <f>'т.2020 выгрузка'!E46</f>
        <v>0</v>
      </c>
      <c r="F50" s="9">
        <f>'т.2020 выгрузка'!F46</f>
        <v>0</v>
      </c>
      <c r="G50" s="9">
        <f>'т.2020 выгрузка'!G46</f>
        <v>0</v>
      </c>
      <c r="H50" s="9">
        <f>'т.2020 выгрузка'!H46</f>
        <v>0</v>
      </c>
      <c r="I50" s="9">
        <f>'т.2020 выгрузка'!I46</f>
        <v>0</v>
      </c>
      <c r="J50" s="9">
        <f>'т.2020 выгрузка'!J46</f>
        <v>0</v>
      </c>
      <c r="K50" s="9">
        <f>'т.2020 выгрузка'!K46</f>
        <v>0</v>
      </c>
      <c r="L50" s="9">
        <f>'т.2020 выгрузка'!L46</f>
        <v>0</v>
      </c>
      <c r="M50" s="9">
        <f>'т.2020 выгрузка'!M46</f>
        <v>0</v>
      </c>
      <c r="N50" s="9">
        <f>'т.2020 выгрузка'!N46</f>
        <v>0</v>
      </c>
      <c r="O50" s="9">
        <f>'т.2020 выгрузка'!O46</f>
        <v>0</v>
      </c>
      <c r="P50" s="43">
        <f t="shared" si="0"/>
        <v>0</v>
      </c>
      <c r="Q50" s="43">
        <f t="shared" si="1"/>
        <v>0</v>
      </c>
      <c r="R50" s="99" t="str">
        <f t="shared" si="2"/>
        <v>0</v>
      </c>
      <c r="S50" s="43">
        <f t="shared" si="3"/>
        <v>0</v>
      </c>
      <c r="T50" s="43">
        <f t="shared" si="4"/>
        <v>0</v>
      </c>
      <c r="U50" s="43">
        <f t="shared" si="5"/>
        <v>0</v>
      </c>
      <c r="V50" s="43">
        <f t="shared" si="6"/>
        <v>0</v>
      </c>
      <c r="W50" s="43">
        <f t="shared" si="7"/>
        <v>0</v>
      </c>
      <c r="X50" s="43">
        <f t="shared" si="8"/>
        <v>0</v>
      </c>
      <c r="Y50" s="121" t="str">
        <f t="shared" si="9"/>
        <v>-</v>
      </c>
    </row>
    <row r="51" spans="1:25" ht="39">
      <c r="A51" s="8" t="s">
        <v>128</v>
      </c>
      <c r="B51" s="8" t="s">
        <v>129</v>
      </c>
      <c r="C51" s="8" t="s">
        <v>130</v>
      </c>
      <c r="D51" s="9">
        <f>'т.2020 выгрузка'!D47</f>
        <v>0</v>
      </c>
      <c r="E51" s="9">
        <f>'т.2020 выгрузка'!E47</f>
        <v>0</v>
      </c>
      <c r="F51" s="9">
        <f>'т.2020 выгрузка'!F47</f>
        <v>0</v>
      </c>
      <c r="G51" s="9">
        <f>'т.2020 выгрузка'!G47</f>
        <v>0</v>
      </c>
      <c r="H51" s="9">
        <f>'т.2020 выгрузка'!H47</f>
        <v>0</v>
      </c>
      <c r="I51" s="9">
        <f>'т.2020 выгрузка'!I47</f>
        <v>0</v>
      </c>
      <c r="J51" s="9">
        <f>'т.2020 выгрузка'!J47</f>
        <v>0</v>
      </c>
      <c r="K51" s="9">
        <f>'т.2020 выгрузка'!K47</f>
        <v>0</v>
      </c>
      <c r="L51" s="9">
        <f>'т.2020 выгрузка'!L47</f>
        <v>0</v>
      </c>
      <c r="M51" s="9">
        <f>'т.2020 выгрузка'!M47</f>
        <v>0</v>
      </c>
      <c r="N51" s="9">
        <f>'т.2020 выгрузка'!N47</f>
        <v>0</v>
      </c>
      <c r="O51" s="9">
        <f>'т.2020 выгрузка'!O47</f>
        <v>0</v>
      </c>
      <c r="P51" s="43">
        <f t="shared" si="0"/>
        <v>0</v>
      </c>
      <c r="Q51" s="43">
        <f t="shared" si="1"/>
        <v>0</v>
      </c>
      <c r="R51" s="99" t="str">
        <f t="shared" si="2"/>
        <v>0</v>
      </c>
      <c r="S51" s="43">
        <f t="shared" si="3"/>
        <v>0</v>
      </c>
      <c r="T51" s="43">
        <f t="shared" si="4"/>
        <v>0</v>
      </c>
      <c r="U51" s="43">
        <f t="shared" si="5"/>
        <v>0</v>
      </c>
      <c r="V51" s="43">
        <f t="shared" si="6"/>
        <v>0</v>
      </c>
      <c r="W51" s="43">
        <f t="shared" si="7"/>
        <v>0</v>
      </c>
      <c r="X51" s="43">
        <f t="shared" si="8"/>
        <v>0</v>
      </c>
      <c r="Y51" s="121" t="str">
        <f t="shared" si="9"/>
        <v>-</v>
      </c>
    </row>
    <row r="52" spans="1:25" ht="15">
      <c r="A52" s="16" t="s">
        <v>786</v>
      </c>
      <c r="B52" s="17"/>
      <c r="C52" s="17"/>
      <c r="D52" s="18">
        <f>D46-D47-D49-D51</f>
        <v>0</v>
      </c>
      <c r="E52" s="18">
        <f t="shared" ref="E52:O52" si="22">E46-E47-E49-E51</f>
        <v>0</v>
      </c>
      <c r="F52" s="18">
        <f t="shared" si="22"/>
        <v>0</v>
      </c>
      <c r="G52" s="18">
        <f t="shared" si="22"/>
        <v>0</v>
      </c>
      <c r="H52" s="18">
        <f t="shared" si="22"/>
        <v>0</v>
      </c>
      <c r="I52" s="18">
        <f t="shared" si="22"/>
        <v>0</v>
      </c>
      <c r="J52" s="18">
        <f t="shared" si="22"/>
        <v>0</v>
      </c>
      <c r="K52" s="18">
        <f t="shared" si="22"/>
        <v>0</v>
      </c>
      <c r="L52" s="18">
        <f t="shared" si="22"/>
        <v>0</v>
      </c>
      <c r="M52" s="18">
        <f t="shared" si="22"/>
        <v>0</v>
      </c>
      <c r="N52" s="18">
        <f t="shared" si="22"/>
        <v>0</v>
      </c>
      <c r="O52" s="18">
        <f t="shared" si="22"/>
        <v>0</v>
      </c>
      <c r="P52" s="46">
        <f t="shared" si="0"/>
        <v>0</v>
      </c>
      <c r="Q52" s="46">
        <f t="shared" si="1"/>
        <v>0</v>
      </c>
      <c r="R52" s="99" t="str">
        <f t="shared" si="2"/>
        <v>0</v>
      </c>
      <c r="S52" s="46">
        <f t="shared" si="3"/>
        <v>0</v>
      </c>
      <c r="T52" s="46">
        <f t="shared" si="4"/>
        <v>0</v>
      </c>
      <c r="U52" s="46">
        <f t="shared" si="5"/>
        <v>0</v>
      </c>
      <c r="V52" s="46">
        <f t="shared" si="6"/>
        <v>0</v>
      </c>
      <c r="W52" s="46">
        <f t="shared" si="7"/>
        <v>0</v>
      </c>
      <c r="X52" s="46">
        <f t="shared" si="8"/>
        <v>0</v>
      </c>
      <c r="Y52" s="121" t="str">
        <f t="shared" si="9"/>
        <v>-</v>
      </c>
    </row>
    <row r="53" spans="1:25" ht="39">
      <c r="A53" s="8" t="s">
        <v>131</v>
      </c>
      <c r="B53" s="8" t="s">
        <v>132</v>
      </c>
      <c r="C53" s="8" t="s">
        <v>133</v>
      </c>
      <c r="D53" s="9">
        <f>'т.2020 выгрузка'!D48</f>
        <v>0</v>
      </c>
      <c r="E53" s="9">
        <f>'т.2020 выгрузка'!E48</f>
        <v>0</v>
      </c>
      <c r="F53" s="9">
        <f>'т.2020 выгрузка'!F48</f>
        <v>0</v>
      </c>
      <c r="G53" s="9">
        <f>'т.2020 выгрузка'!G48</f>
        <v>0</v>
      </c>
      <c r="H53" s="9">
        <f>'т.2020 выгрузка'!H48</f>
        <v>0</v>
      </c>
      <c r="I53" s="9">
        <f>'т.2020 выгрузка'!I48</f>
        <v>0</v>
      </c>
      <c r="J53" s="9">
        <f>'т.2020 выгрузка'!J48</f>
        <v>0</v>
      </c>
      <c r="K53" s="9">
        <f>'т.2020 выгрузка'!K48</f>
        <v>0</v>
      </c>
      <c r="L53" s="9">
        <f>'т.2020 выгрузка'!L48</f>
        <v>0</v>
      </c>
      <c r="M53" s="9">
        <f>'т.2020 выгрузка'!M48</f>
        <v>0</v>
      </c>
      <c r="N53" s="9">
        <f>'т.2020 выгрузка'!N48</f>
        <v>0</v>
      </c>
      <c r="O53" s="9">
        <f>'т.2020 выгрузка'!O48</f>
        <v>0</v>
      </c>
      <c r="P53" s="43">
        <f t="shared" si="0"/>
        <v>0</v>
      </c>
      <c r="Q53" s="43">
        <f>D53-G53</f>
        <v>0</v>
      </c>
      <c r="R53" s="99" t="str">
        <f t="shared" si="2"/>
        <v>0</v>
      </c>
      <c r="S53" s="43">
        <f t="shared" si="3"/>
        <v>0</v>
      </c>
      <c r="T53" s="43">
        <f t="shared" si="4"/>
        <v>0</v>
      </c>
      <c r="U53" s="43">
        <f t="shared" si="5"/>
        <v>0</v>
      </c>
      <c r="V53" s="43">
        <f t="shared" si="6"/>
        <v>0</v>
      </c>
      <c r="W53" s="43">
        <f t="shared" si="7"/>
        <v>0</v>
      </c>
      <c r="X53" s="43">
        <f t="shared" si="8"/>
        <v>0</v>
      </c>
      <c r="Y53" s="121" t="str">
        <f t="shared" si="9"/>
        <v>-</v>
      </c>
    </row>
    <row r="54" spans="1:25" ht="51.75">
      <c r="A54" s="8" t="s">
        <v>134</v>
      </c>
      <c r="B54" s="8" t="s">
        <v>135</v>
      </c>
      <c r="C54" s="8" t="s">
        <v>136</v>
      </c>
      <c r="D54" s="9">
        <f>'т.2020 выгрузка'!D49</f>
        <v>0</v>
      </c>
      <c r="E54" s="9">
        <f>'т.2020 выгрузка'!E49</f>
        <v>0</v>
      </c>
      <c r="F54" s="9">
        <f>'т.2020 выгрузка'!F49</f>
        <v>0</v>
      </c>
      <c r="G54" s="9">
        <f>'т.2020 выгрузка'!G49</f>
        <v>0</v>
      </c>
      <c r="H54" s="9">
        <f>'т.2020 выгрузка'!H49</f>
        <v>0</v>
      </c>
      <c r="I54" s="9">
        <f>'т.2020 выгрузка'!I49</f>
        <v>0</v>
      </c>
      <c r="J54" s="9">
        <f>'т.2020 выгрузка'!J49</f>
        <v>0</v>
      </c>
      <c r="K54" s="9">
        <f>'т.2020 выгрузка'!K49</f>
        <v>0</v>
      </c>
      <c r="L54" s="9">
        <f>'т.2020 выгрузка'!L49</f>
        <v>0</v>
      </c>
      <c r="M54" s="9">
        <f>'т.2020 выгрузка'!M49</f>
        <v>0</v>
      </c>
      <c r="N54" s="9">
        <f>'т.2020 выгрузка'!N49</f>
        <v>0</v>
      </c>
      <c r="O54" s="9">
        <f>'т.2020 выгрузка'!O49</f>
        <v>0</v>
      </c>
      <c r="P54" s="43">
        <f t="shared" si="0"/>
        <v>0</v>
      </c>
      <c r="Q54" s="43">
        <f t="shared" si="1"/>
        <v>0</v>
      </c>
      <c r="R54" s="99" t="str">
        <f t="shared" si="2"/>
        <v>0</v>
      </c>
      <c r="S54" s="43">
        <f t="shared" si="3"/>
        <v>0</v>
      </c>
      <c r="T54" s="43">
        <f t="shared" si="4"/>
        <v>0</v>
      </c>
      <c r="U54" s="43">
        <f t="shared" si="5"/>
        <v>0</v>
      </c>
      <c r="V54" s="43">
        <f t="shared" si="6"/>
        <v>0</v>
      </c>
      <c r="W54" s="43">
        <f t="shared" si="7"/>
        <v>0</v>
      </c>
      <c r="X54" s="43">
        <f t="shared" si="8"/>
        <v>0</v>
      </c>
      <c r="Y54" s="121" t="str">
        <f t="shared" si="9"/>
        <v>-</v>
      </c>
    </row>
    <row r="55" spans="1:25" ht="15">
      <c r="A55" s="8" t="s">
        <v>137</v>
      </c>
      <c r="B55" s="8" t="s">
        <v>138</v>
      </c>
      <c r="C55" s="8" t="s">
        <v>139</v>
      </c>
      <c r="D55" s="9">
        <f>'т.2020 выгрузка'!D50</f>
        <v>0</v>
      </c>
      <c r="E55" s="9">
        <f>'т.2020 выгрузка'!E50</f>
        <v>0</v>
      </c>
      <c r="F55" s="9">
        <f>'т.2020 выгрузка'!F50</f>
        <v>0</v>
      </c>
      <c r="G55" s="9">
        <f>'т.2020 выгрузка'!G50</f>
        <v>0</v>
      </c>
      <c r="H55" s="9">
        <f>'т.2020 выгрузка'!H50</f>
        <v>0</v>
      </c>
      <c r="I55" s="9">
        <f>'т.2020 выгрузка'!I50</f>
        <v>0</v>
      </c>
      <c r="J55" s="9">
        <f>'т.2020 выгрузка'!J50</f>
        <v>0</v>
      </c>
      <c r="K55" s="9">
        <f>'т.2020 выгрузка'!K50</f>
        <v>0</v>
      </c>
      <c r="L55" s="9">
        <f>'т.2020 выгрузка'!L50</f>
        <v>0</v>
      </c>
      <c r="M55" s="9">
        <f>'т.2020 выгрузка'!M50</f>
        <v>0</v>
      </c>
      <c r="N55" s="9">
        <f>'т.2020 выгрузка'!N50</f>
        <v>0</v>
      </c>
      <c r="O55" s="9">
        <f>'т.2020 выгрузка'!O50</f>
        <v>0</v>
      </c>
      <c r="P55" s="43">
        <f t="shared" si="0"/>
        <v>0</v>
      </c>
      <c r="Q55" s="43">
        <f t="shared" si="1"/>
        <v>0</v>
      </c>
      <c r="R55" s="99" t="str">
        <f t="shared" si="2"/>
        <v>0</v>
      </c>
      <c r="S55" s="43">
        <f t="shared" si="3"/>
        <v>0</v>
      </c>
      <c r="T55" s="43">
        <f t="shared" si="4"/>
        <v>0</v>
      </c>
      <c r="U55" s="43">
        <f t="shared" si="5"/>
        <v>0</v>
      </c>
      <c r="V55" s="43">
        <f t="shared" si="6"/>
        <v>0</v>
      </c>
      <c r="W55" s="43">
        <f t="shared" si="7"/>
        <v>0</v>
      </c>
      <c r="X55" s="43">
        <f t="shared" si="8"/>
        <v>0</v>
      </c>
      <c r="Y55" s="121" t="str">
        <f t="shared" si="9"/>
        <v>-</v>
      </c>
    </row>
    <row r="56" spans="1:25" ht="15">
      <c r="A56" s="8" t="s">
        <v>140</v>
      </c>
      <c r="B56" s="8" t="s">
        <v>141</v>
      </c>
      <c r="C56" s="8" t="s">
        <v>142</v>
      </c>
      <c r="D56" s="9">
        <f>'т.2020 выгрузка'!D51</f>
        <v>0</v>
      </c>
      <c r="E56" s="9">
        <f>'т.2020 выгрузка'!E51</f>
        <v>0</v>
      </c>
      <c r="F56" s="9">
        <f>'т.2020 выгрузка'!F51</f>
        <v>0</v>
      </c>
      <c r="G56" s="9">
        <f>'т.2020 выгрузка'!G51</f>
        <v>0</v>
      </c>
      <c r="H56" s="9">
        <f>'т.2020 выгрузка'!H51</f>
        <v>0</v>
      </c>
      <c r="I56" s="9">
        <f>'т.2020 выгрузка'!I51</f>
        <v>0</v>
      </c>
      <c r="J56" s="9">
        <f>'т.2020 выгрузка'!J51</f>
        <v>0</v>
      </c>
      <c r="K56" s="9">
        <f>'т.2020 выгрузка'!K51</f>
        <v>0</v>
      </c>
      <c r="L56" s="9">
        <f>'т.2020 выгрузка'!L51</f>
        <v>0</v>
      </c>
      <c r="M56" s="9">
        <f>'т.2020 выгрузка'!M51</f>
        <v>0</v>
      </c>
      <c r="N56" s="9">
        <f>'т.2020 выгрузка'!N51</f>
        <v>0</v>
      </c>
      <c r="O56" s="9">
        <f>'т.2020 выгрузка'!O51</f>
        <v>0</v>
      </c>
      <c r="P56" s="43">
        <f t="shared" si="0"/>
        <v>0</v>
      </c>
      <c r="Q56" s="43">
        <f t="shared" si="1"/>
        <v>0</v>
      </c>
      <c r="R56" s="99" t="str">
        <f t="shared" si="2"/>
        <v>0</v>
      </c>
      <c r="S56" s="43">
        <f t="shared" si="3"/>
        <v>0</v>
      </c>
      <c r="T56" s="43">
        <f t="shared" si="4"/>
        <v>0</v>
      </c>
      <c r="U56" s="43">
        <f t="shared" si="5"/>
        <v>0</v>
      </c>
      <c r="V56" s="43">
        <f t="shared" si="6"/>
        <v>0</v>
      </c>
      <c r="W56" s="43">
        <f t="shared" si="7"/>
        <v>0</v>
      </c>
      <c r="X56" s="43">
        <f t="shared" si="8"/>
        <v>0</v>
      </c>
      <c r="Y56" s="121" t="str">
        <f t="shared" si="9"/>
        <v>-</v>
      </c>
    </row>
    <row r="57" spans="1:25" ht="15">
      <c r="A57" s="8" t="s">
        <v>143</v>
      </c>
      <c r="B57" s="8" t="s">
        <v>144</v>
      </c>
      <c r="C57" s="8" t="s">
        <v>145</v>
      </c>
      <c r="D57" s="9">
        <f>'т.2020 выгрузка'!D52</f>
        <v>0</v>
      </c>
      <c r="E57" s="9">
        <f>'т.2020 выгрузка'!E52</f>
        <v>0</v>
      </c>
      <c r="F57" s="9">
        <f>'т.2020 выгрузка'!F52</f>
        <v>0</v>
      </c>
      <c r="G57" s="9">
        <f>'т.2020 выгрузка'!G52</f>
        <v>0</v>
      </c>
      <c r="H57" s="9">
        <f>'т.2020 выгрузка'!H52</f>
        <v>0</v>
      </c>
      <c r="I57" s="9">
        <f>'т.2020 выгрузка'!I52</f>
        <v>0</v>
      </c>
      <c r="J57" s="9">
        <f>'т.2020 выгрузка'!J52</f>
        <v>0</v>
      </c>
      <c r="K57" s="9">
        <f>'т.2020 выгрузка'!K52</f>
        <v>0</v>
      </c>
      <c r="L57" s="9">
        <f>'т.2020 выгрузка'!L52</f>
        <v>0</v>
      </c>
      <c r="M57" s="9">
        <f>'т.2020 выгрузка'!M52</f>
        <v>0</v>
      </c>
      <c r="N57" s="9">
        <f>'т.2020 выгрузка'!N52</f>
        <v>0</v>
      </c>
      <c r="O57" s="9">
        <f>'т.2020 выгрузка'!O52</f>
        <v>0</v>
      </c>
      <c r="P57" s="43">
        <f t="shared" si="0"/>
        <v>0</v>
      </c>
      <c r="Q57" s="43">
        <f t="shared" si="1"/>
        <v>0</v>
      </c>
      <c r="R57" s="99" t="str">
        <f t="shared" si="2"/>
        <v>0</v>
      </c>
      <c r="S57" s="43">
        <f t="shared" si="3"/>
        <v>0</v>
      </c>
      <c r="T57" s="43">
        <f t="shared" si="4"/>
        <v>0</v>
      </c>
      <c r="U57" s="43">
        <f t="shared" si="5"/>
        <v>0</v>
      </c>
      <c r="V57" s="43">
        <f t="shared" si="6"/>
        <v>0</v>
      </c>
      <c r="W57" s="43">
        <f t="shared" si="7"/>
        <v>0</v>
      </c>
      <c r="X57" s="43">
        <f t="shared" si="8"/>
        <v>0</v>
      </c>
      <c r="Y57" s="121" t="str">
        <f t="shared" si="9"/>
        <v>-</v>
      </c>
    </row>
    <row r="58" spans="1:25" ht="15">
      <c r="A58" s="8" t="s">
        <v>146</v>
      </c>
      <c r="B58" s="8" t="s">
        <v>147</v>
      </c>
      <c r="C58" s="8" t="s">
        <v>148</v>
      </c>
      <c r="D58" s="9">
        <f>'т.2020 выгрузка'!D53</f>
        <v>0</v>
      </c>
      <c r="E58" s="9">
        <f>'т.2020 выгрузка'!E53</f>
        <v>0</v>
      </c>
      <c r="F58" s="9">
        <f>'т.2020 выгрузка'!F53</f>
        <v>0</v>
      </c>
      <c r="G58" s="9">
        <f>'т.2020 выгрузка'!G53</f>
        <v>0</v>
      </c>
      <c r="H58" s="9">
        <f>'т.2020 выгрузка'!H53</f>
        <v>0</v>
      </c>
      <c r="I58" s="9">
        <f>'т.2020 выгрузка'!I53</f>
        <v>0</v>
      </c>
      <c r="J58" s="9">
        <f>'т.2020 выгрузка'!J53</f>
        <v>0</v>
      </c>
      <c r="K58" s="9">
        <f>'т.2020 выгрузка'!K53</f>
        <v>0</v>
      </c>
      <c r="L58" s="9">
        <f>'т.2020 выгрузка'!L53</f>
        <v>0</v>
      </c>
      <c r="M58" s="9">
        <f>'т.2020 выгрузка'!M53</f>
        <v>0</v>
      </c>
      <c r="N58" s="9">
        <f>'т.2020 выгрузка'!N53</f>
        <v>0</v>
      </c>
      <c r="O58" s="9">
        <f>'т.2020 выгрузка'!O53</f>
        <v>0</v>
      </c>
      <c r="P58" s="43">
        <f t="shared" si="0"/>
        <v>0</v>
      </c>
      <c r="Q58" s="43">
        <f t="shared" si="1"/>
        <v>0</v>
      </c>
      <c r="R58" s="99" t="str">
        <f t="shared" si="2"/>
        <v>0</v>
      </c>
      <c r="S58" s="43">
        <f t="shared" si="3"/>
        <v>0</v>
      </c>
      <c r="T58" s="43">
        <f t="shared" si="4"/>
        <v>0</v>
      </c>
      <c r="U58" s="43">
        <f t="shared" si="5"/>
        <v>0</v>
      </c>
      <c r="V58" s="43">
        <f t="shared" si="6"/>
        <v>0</v>
      </c>
      <c r="W58" s="43">
        <f t="shared" si="7"/>
        <v>0</v>
      </c>
      <c r="X58" s="43">
        <f t="shared" si="8"/>
        <v>0</v>
      </c>
      <c r="Y58" s="121" t="str">
        <f t="shared" si="9"/>
        <v>-</v>
      </c>
    </row>
    <row r="59" spans="1:25" ht="15">
      <c r="A59" s="8" t="s">
        <v>149</v>
      </c>
      <c r="B59" s="8" t="s">
        <v>150</v>
      </c>
      <c r="C59" s="8" t="s">
        <v>151</v>
      </c>
      <c r="D59" s="9">
        <f>'т.2020 выгрузка'!D54</f>
        <v>0</v>
      </c>
      <c r="E59" s="9">
        <f>'т.2020 выгрузка'!E54</f>
        <v>0</v>
      </c>
      <c r="F59" s="9">
        <f>'т.2020 выгрузка'!F54</f>
        <v>0</v>
      </c>
      <c r="G59" s="9">
        <f>'т.2020 выгрузка'!G54</f>
        <v>0</v>
      </c>
      <c r="H59" s="9">
        <f>'т.2020 выгрузка'!H54</f>
        <v>0</v>
      </c>
      <c r="I59" s="9">
        <f>'т.2020 выгрузка'!I54</f>
        <v>0</v>
      </c>
      <c r="J59" s="9">
        <f>'т.2020 выгрузка'!J54</f>
        <v>0</v>
      </c>
      <c r="K59" s="9">
        <f>'т.2020 выгрузка'!K54</f>
        <v>0</v>
      </c>
      <c r="L59" s="9">
        <f>'т.2020 выгрузка'!L54</f>
        <v>0</v>
      </c>
      <c r="M59" s="9">
        <f>'т.2020 выгрузка'!M54</f>
        <v>0</v>
      </c>
      <c r="N59" s="9">
        <f>'т.2020 выгрузка'!N54</f>
        <v>0</v>
      </c>
      <c r="O59" s="9">
        <f>'т.2020 выгрузка'!O54</f>
        <v>0</v>
      </c>
      <c r="P59" s="43">
        <f t="shared" si="0"/>
        <v>0</v>
      </c>
      <c r="Q59" s="43">
        <f t="shared" si="1"/>
        <v>0</v>
      </c>
      <c r="R59" s="99" t="str">
        <f t="shared" si="2"/>
        <v>0</v>
      </c>
      <c r="S59" s="43">
        <f t="shared" si="3"/>
        <v>0</v>
      </c>
      <c r="T59" s="43">
        <f t="shared" si="4"/>
        <v>0</v>
      </c>
      <c r="U59" s="43">
        <f t="shared" si="5"/>
        <v>0</v>
      </c>
      <c r="V59" s="43">
        <f t="shared" si="6"/>
        <v>0</v>
      </c>
      <c r="W59" s="43">
        <f t="shared" si="7"/>
        <v>0</v>
      </c>
      <c r="X59" s="43">
        <f t="shared" si="8"/>
        <v>0</v>
      </c>
      <c r="Y59" s="121" t="str">
        <f t="shared" si="9"/>
        <v>-</v>
      </c>
    </row>
    <row r="60" spans="1:25" ht="51.75">
      <c r="A60" s="8" t="s">
        <v>152</v>
      </c>
      <c r="B60" s="8" t="s">
        <v>153</v>
      </c>
      <c r="C60" s="8" t="s">
        <v>154</v>
      </c>
      <c r="D60" s="9">
        <f>'т.2020 выгрузка'!D55</f>
        <v>0</v>
      </c>
      <c r="E60" s="9">
        <f>'т.2020 выгрузка'!E55</f>
        <v>0</v>
      </c>
      <c r="F60" s="9">
        <f>'т.2020 выгрузка'!F55</f>
        <v>0</v>
      </c>
      <c r="G60" s="9">
        <f>'т.2020 выгрузка'!G55</f>
        <v>0</v>
      </c>
      <c r="H60" s="9">
        <f>'т.2020 выгрузка'!H55</f>
        <v>0</v>
      </c>
      <c r="I60" s="9">
        <f>'т.2020 выгрузка'!I55</f>
        <v>0</v>
      </c>
      <c r="J60" s="9">
        <f>'т.2020 выгрузка'!J55</f>
        <v>0</v>
      </c>
      <c r="K60" s="9">
        <f>'т.2020 выгрузка'!K55</f>
        <v>0</v>
      </c>
      <c r="L60" s="9">
        <f>'т.2020 выгрузка'!L55</f>
        <v>0</v>
      </c>
      <c r="M60" s="9">
        <f>'т.2020 выгрузка'!M55</f>
        <v>0</v>
      </c>
      <c r="N60" s="9">
        <f>'т.2020 выгрузка'!N55</f>
        <v>0</v>
      </c>
      <c r="O60" s="9">
        <f>'т.2020 выгрузка'!O55</f>
        <v>0</v>
      </c>
      <c r="P60" s="43">
        <f t="shared" si="0"/>
        <v>0</v>
      </c>
      <c r="Q60" s="43">
        <f>D60-G60</f>
        <v>0</v>
      </c>
      <c r="R60" s="99" t="str">
        <f t="shared" si="2"/>
        <v>0</v>
      </c>
      <c r="S60" s="43">
        <f t="shared" si="3"/>
        <v>0</v>
      </c>
      <c r="T60" s="43">
        <f t="shared" si="4"/>
        <v>0</v>
      </c>
      <c r="U60" s="43">
        <f t="shared" si="5"/>
        <v>0</v>
      </c>
      <c r="V60" s="43">
        <f t="shared" si="6"/>
        <v>0</v>
      </c>
      <c r="W60" s="43">
        <f t="shared" si="7"/>
        <v>0</v>
      </c>
      <c r="X60" s="43">
        <f t="shared" si="8"/>
        <v>0</v>
      </c>
      <c r="Y60" s="121" t="str">
        <f t="shared" si="9"/>
        <v>-</v>
      </c>
    </row>
    <row r="61" spans="1:25" ht="64.5">
      <c r="A61" s="8" t="s">
        <v>155</v>
      </c>
      <c r="B61" s="8" t="s">
        <v>156</v>
      </c>
      <c r="C61" s="8" t="s">
        <v>157</v>
      </c>
      <c r="D61" s="9">
        <f>'т.2020 выгрузка'!D56</f>
        <v>0</v>
      </c>
      <c r="E61" s="9">
        <f>'т.2020 выгрузка'!E56</f>
        <v>0</v>
      </c>
      <c r="F61" s="9">
        <f>'т.2020 выгрузка'!F56</f>
        <v>0</v>
      </c>
      <c r="G61" s="9">
        <f>'т.2020 выгрузка'!G56</f>
        <v>0</v>
      </c>
      <c r="H61" s="9">
        <f>'т.2020 выгрузка'!H56</f>
        <v>0</v>
      </c>
      <c r="I61" s="9">
        <f>'т.2020 выгрузка'!I56</f>
        <v>0</v>
      </c>
      <c r="J61" s="9">
        <f>'т.2020 выгрузка'!J56</f>
        <v>0</v>
      </c>
      <c r="K61" s="9">
        <f>'т.2020 выгрузка'!K56</f>
        <v>0</v>
      </c>
      <c r="L61" s="9">
        <f>'т.2020 выгрузка'!L56</f>
        <v>0</v>
      </c>
      <c r="M61" s="9">
        <f>'т.2020 выгрузка'!M56</f>
        <v>0</v>
      </c>
      <c r="N61" s="9">
        <f>'т.2020 выгрузка'!N56</f>
        <v>0</v>
      </c>
      <c r="O61" s="9">
        <f>'т.2020 выгрузка'!O56</f>
        <v>0</v>
      </c>
      <c r="P61" s="43">
        <f t="shared" si="0"/>
        <v>0</v>
      </c>
      <c r="Q61" s="43">
        <f t="shared" si="1"/>
        <v>0</v>
      </c>
      <c r="R61" s="99" t="str">
        <f t="shared" si="2"/>
        <v>0</v>
      </c>
      <c r="S61" s="43">
        <f t="shared" si="3"/>
        <v>0</v>
      </c>
      <c r="T61" s="43">
        <f t="shared" si="4"/>
        <v>0</v>
      </c>
      <c r="U61" s="43">
        <f t="shared" si="5"/>
        <v>0</v>
      </c>
      <c r="V61" s="43">
        <f t="shared" si="6"/>
        <v>0</v>
      </c>
      <c r="W61" s="43">
        <f t="shared" si="7"/>
        <v>0</v>
      </c>
      <c r="X61" s="43">
        <f t="shared" si="8"/>
        <v>0</v>
      </c>
      <c r="Y61" s="121" t="str">
        <f t="shared" si="9"/>
        <v>-</v>
      </c>
    </row>
    <row r="62" spans="1:25" ht="15">
      <c r="A62" s="19" t="s">
        <v>788</v>
      </c>
      <c r="B62" s="20"/>
      <c r="C62" s="20"/>
      <c r="D62" s="21">
        <f>D57-D58-D59-D60-D61</f>
        <v>0</v>
      </c>
      <c r="E62" s="21">
        <f t="shared" ref="E62:O62" si="23">E57-E58-E59-E60-E61</f>
        <v>0</v>
      </c>
      <c r="F62" s="21">
        <f t="shared" si="23"/>
        <v>0</v>
      </c>
      <c r="G62" s="21">
        <f t="shared" si="23"/>
        <v>0</v>
      </c>
      <c r="H62" s="21">
        <f t="shared" si="23"/>
        <v>0</v>
      </c>
      <c r="I62" s="21">
        <f t="shared" si="23"/>
        <v>0</v>
      </c>
      <c r="J62" s="21">
        <f t="shared" si="23"/>
        <v>0</v>
      </c>
      <c r="K62" s="21">
        <f t="shared" si="23"/>
        <v>0</v>
      </c>
      <c r="L62" s="21">
        <f t="shared" si="23"/>
        <v>0</v>
      </c>
      <c r="M62" s="21">
        <f t="shared" si="23"/>
        <v>0</v>
      </c>
      <c r="N62" s="21">
        <f t="shared" si="23"/>
        <v>0</v>
      </c>
      <c r="O62" s="21">
        <f t="shared" si="23"/>
        <v>0</v>
      </c>
      <c r="P62" s="45">
        <f t="shared" si="0"/>
        <v>0</v>
      </c>
      <c r="Q62" s="45">
        <f t="shared" si="1"/>
        <v>0</v>
      </c>
      <c r="R62" s="99" t="str">
        <f t="shared" si="2"/>
        <v>0</v>
      </c>
      <c r="S62" s="45">
        <f t="shared" si="3"/>
        <v>0</v>
      </c>
      <c r="T62" s="45">
        <f t="shared" si="4"/>
        <v>0</v>
      </c>
      <c r="U62" s="45">
        <f t="shared" si="5"/>
        <v>0</v>
      </c>
      <c r="V62" s="45">
        <f t="shared" si="6"/>
        <v>0</v>
      </c>
      <c r="W62" s="45">
        <f t="shared" si="7"/>
        <v>0</v>
      </c>
      <c r="X62" s="45">
        <f t="shared" si="8"/>
        <v>0</v>
      </c>
      <c r="Y62" s="121" t="str">
        <f t="shared" si="9"/>
        <v>-</v>
      </c>
    </row>
    <row r="63" spans="1:25" ht="15">
      <c r="A63" s="8" t="s">
        <v>158</v>
      </c>
      <c r="B63" s="8" t="s">
        <v>159</v>
      </c>
      <c r="C63" s="8" t="s">
        <v>160</v>
      </c>
      <c r="D63" s="9">
        <f>'т.2020 выгрузка'!D57</f>
        <v>0</v>
      </c>
      <c r="E63" s="9">
        <f>'т.2020 выгрузка'!E57</f>
        <v>0</v>
      </c>
      <c r="F63" s="9">
        <f>'т.2020 выгрузка'!F57</f>
        <v>0</v>
      </c>
      <c r="G63" s="9">
        <f>'т.2020 выгрузка'!G57</f>
        <v>0</v>
      </c>
      <c r="H63" s="9">
        <f>'т.2020 выгрузка'!H57</f>
        <v>0</v>
      </c>
      <c r="I63" s="9">
        <f>'т.2020 выгрузка'!I57</f>
        <v>0</v>
      </c>
      <c r="J63" s="9">
        <f>'т.2020 выгрузка'!J57</f>
        <v>0</v>
      </c>
      <c r="K63" s="9">
        <f>'т.2020 выгрузка'!K57</f>
        <v>0</v>
      </c>
      <c r="L63" s="9">
        <f>'т.2020 выгрузка'!L57</f>
        <v>0</v>
      </c>
      <c r="M63" s="9">
        <f>'т.2020 выгрузка'!M57</f>
        <v>0</v>
      </c>
      <c r="N63" s="9">
        <f>'т.2020 выгрузка'!N57</f>
        <v>0</v>
      </c>
      <c r="O63" s="9">
        <f>'т.2020 выгрузка'!O57</f>
        <v>0</v>
      </c>
      <c r="P63" s="43">
        <f t="shared" si="0"/>
        <v>0</v>
      </c>
      <c r="Q63" s="43">
        <f t="shared" si="1"/>
        <v>0</v>
      </c>
      <c r="R63" s="99" t="str">
        <f t="shared" si="2"/>
        <v>0</v>
      </c>
      <c r="S63" s="43">
        <f t="shared" si="3"/>
        <v>0</v>
      </c>
      <c r="T63" s="43">
        <f t="shared" si="4"/>
        <v>0</v>
      </c>
      <c r="U63" s="43">
        <f t="shared" si="5"/>
        <v>0</v>
      </c>
      <c r="V63" s="43">
        <f t="shared" si="6"/>
        <v>0</v>
      </c>
      <c r="W63" s="43">
        <f t="shared" si="7"/>
        <v>0</v>
      </c>
      <c r="X63" s="43">
        <f t="shared" si="8"/>
        <v>0</v>
      </c>
      <c r="Y63" s="121" t="str">
        <f t="shared" si="9"/>
        <v>-</v>
      </c>
    </row>
    <row r="64" spans="1:25" ht="15">
      <c r="A64" s="8" t="s">
        <v>161</v>
      </c>
      <c r="B64" s="8" t="s">
        <v>162</v>
      </c>
      <c r="C64" s="8" t="s">
        <v>163</v>
      </c>
      <c r="D64" s="9">
        <f>'т.2020 выгрузка'!D58</f>
        <v>0</v>
      </c>
      <c r="E64" s="9">
        <f>'т.2020 выгрузка'!E58</f>
        <v>0</v>
      </c>
      <c r="F64" s="9">
        <f>'т.2020 выгрузка'!F58</f>
        <v>0</v>
      </c>
      <c r="G64" s="9">
        <f>'т.2020 выгрузка'!G58</f>
        <v>0</v>
      </c>
      <c r="H64" s="9">
        <f>'т.2020 выгрузка'!H58</f>
        <v>0</v>
      </c>
      <c r="I64" s="9">
        <f>'т.2020 выгрузка'!I58</f>
        <v>0</v>
      </c>
      <c r="J64" s="9">
        <f>'т.2020 выгрузка'!J58</f>
        <v>0</v>
      </c>
      <c r="K64" s="9">
        <f>'т.2020 выгрузка'!K58</f>
        <v>0</v>
      </c>
      <c r="L64" s="9">
        <f>'т.2020 выгрузка'!L58</f>
        <v>0</v>
      </c>
      <c r="M64" s="9">
        <f>'т.2020 выгрузка'!M58</f>
        <v>0</v>
      </c>
      <c r="N64" s="9">
        <f>'т.2020 выгрузка'!N58</f>
        <v>0</v>
      </c>
      <c r="O64" s="9">
        <f>'т.2020 выгрузка'!O58</f>
        <v>0</v>
      </c>
      <c r="P64" s="43">
        <f t="shared" si="0"/>
        <v>0</v>
      </c>
      <c r="Q64" s="43">
        <f t="shared" si="1"/>
        <v>0</v>
      </c>
      <c r="R64" s="99" t="str">
        <f t="shared" si="2"/>
        <v>0</v>
      </c>
      <c r="S64" s="43">
        <f t="shared" si="3"/>
        <v>0</v>
      </c>
      <c r="T64" s="43">
        <f t="shared" si="4"/>
        <v>0</v>
      </c>
      <c r="U64" s="43">
        <f t="shared" si="5"/>
        <v>0</v>
      </c>
      <c r="V64" s="43">
        <f t="shared" si="6"/>
        <v>0</v>
      </c>
      <c r="W64" s="43">
        <f t="shared" si="7"/>
        <v>0</v>
      </c>
      <c r="X64" s="43">
        <f t="shared" si="8"/>
        <v>0</v>
      </c>
      <c r="Y64" s="121" t="str">
        <f t="shared" si="9"/>
        <v>-</v>
      </c>
    </row>
    <row r="65" spans="1:25" ht="15">
      <c r="A65" s="8" t="s">
        <v>164</v>
      </c>
      <c r="B65" s="8" t="s">
        <v>165</v>
      </c>
      <c r="C65" s="8" t="s">
        <v>166</v>
      </c>
      <c r="D65" s="9">
        <f>'т.2020 выгрузка'!D59</f>
        <v>0</v>
      </c>
      <c r="E65" s="9">
        <f>'т.2020 выгрузка'!E59</f>
        <v>0</v>
      </c>
      <c r="F65" s="9">
        <f>'т.2020 выгрузка'!F59</f>
        <v>0</v>
      </c>
      <c r="G65" s="9">
        <f>'т.2020 выгрузка'!G59</f>
        <v>0</v>
      </c>
      <c r="H65" s="9">
        <f>'т.2020 выгрузка'!H59</f>
        <v>0</v>
      </c>
      <c r="I65" s="9">
        <f>'т.2020 выгрузка'!I59</f>
        <v>0</v>
      </c>
      <c r="J65" s="9">
        <f>'т.2020 выгрузка'!J59</f>
        <v>0</v>
      </c>
      <c r="K65" s="9">
        <f>'т.2020 выгрузка'!K59</f>
        <v>0</v>
      </c>
      <c r="L65" s="9">
        <f>'т.2020 выгрузка'!L59</f>
        <v>0</v>
      </c>
      <c r="M65" s="9">
        <f>'т.2020 выгрузка'!M59</f>
        <v>0</v>
      </c>
      <c r="N65" s="9">
        <f>'т.2020 выгрузка'!N59</f>
        <v>0</v>
      </c>
      <c r="O65" s="9">
        <f>'т.2020 выгрузка'!O59</f>
        <v>0</v>
      </c>
      <c r="P65" s="43">
        <f t="shared" si="0"/>
        <v>0</v>
      </c>
      <c r="Q65" s="43">
        <f>D65-G65</f>
        <v>0</v>
      </c>
      <c r="R65" s="99" t="str">
        <f t="shared" si="2"/>
        <v>0</v>
      </c>
      <c r="S65" s="43">
        <f t="shared" si="3"/>
        <v>0</v>
      </c>
      <c r="T65" s="43">
        <f t="shared" si="4"/>
        <v>0</v>
      </c>
      <c r="U65" s="43">
        <f t="shared" si="5"/>
        <v>0</v>
      </c>
      <c r="V65" s="43">
        <f t="shared" si="6"/>
        <v>0</v>
      </c>
      <c r="W65" s="43">
        <f t="shared" si="7"/>
        <v>0</v>
      </c>
      <c r="X65" s="43">
        <f t="shared" si="8"/>
        <v>0</v>
      </c>
      <c r="Y65" s="121" t="str">
        <f t="shared" si="9"/>
        <v>-</v>
      </c>
    </row>
    <row r="66" spans="1:25" ht="15">
      <c r="A66" s="8" t="s">
        <v>167</v>
      </c>
      <c r="B66" s="8" t="s">
        <v>168</v>
      </c>
      <c r="C66" s="8" t="s">
        <v>169</v>
      </c>
      <c r="D66" s="9">
        <f>'т.2020 выгрузка'!D60</f>
        <v>0</v>
      </c>
      <c r="E66" s="9">
        <f>'т.2020 выгрузка'!E60</f>
        <v>0</v>
      </c>
      <c r="F66" s="9">
        <f>'т.2020 выгрузка'!F60</f>
        <v>0</v>
      </c>
      <c r="G66" s="9">
        <f>'т.2020 выгрузка'!G60</f>
        <v>0</v>
      </c>
      <c r="H66" s="9">
        <f>'т.2020 выгрузка'!H60</f>
        <v>0</v>
      </c>
      <c r="I66" s="9">
        <f>'т.2020 выгрузка'!I60</f>
        <v>0</v>
      </c>
      <c r="J66" s="9">
        <f>'т.2020 выгрузка'!J60</f>
        <v>0</v>
      </c>
      <c r="K66" s="9">
        <f>'т.2020 выгрузка'!K60</f>
        <v>0</v>
      </c>
      <c r="L66" s="9">
        <f>'т.2020 выгрузка'!L60</f>
        <v>0</v>
      </c>
      <c r="M66" s="9">
        <f>'т.2020 выгрузка'!M60</f>
        <v>0</v>
      </c>
      <c r="N66" s="9">
        <f>'т.2020 выгрузка'!N60</f>
        <v>0</v>
      </c>
      <c r="O66" s="9">
        <f>'т.2020 выгрузка'!O60</f>
        <v>0</v>
      </c>
      <c r="P66" s="43">
        <f t="shared" si="0"/>
        <v>0</v>
      </c>
      <c r="Q66" s="43">
        <f t="shared" si="1"/>
        <v>0</v>
      </c>
      <c r="R66" s="99" t="str">
        <f t="shared" si="2"/>
        <v>0</v>
      </c>
      <c r="S66" s="43">
        <f t="shared" si="3"/>
        <v>0</v>
      </c>
      <c r="T66" s="43">
        <f t="shared" si="4"/>
        <v>0</v>
      </c>
      <c r="U66" s="43">
        <f t="shared" si="5"/>
        <v>0</v>
      </c>
      <c r="V66" s="43">
        <f t="shared" si="6"/>
        <v>0</v>
      </c>
      <c r="W66" s="43">
        <f t="shared" si="7"/>
        <v>0</v>
      </c>
      <c r="X66" s="43">
        <f t="shared" si="8"/>
        <v>0</v>
      </c>
      <c r="Y66" s="121" t="str">
        <f t="shared" si="9"/>
        <v>-</v>
      </c>
    </row>
    <row r="67" spans="1:25" ht="15">
      <c r="A67" s="8" t="s">
        <v>170</v>
      </c>
      <c r="B67" s="8" t="s">
        <v>171</v>
      </c>
      <c r="C67" s="8" t="s">
        <v>172</v>
      </c>
      <c r="D67" s="9">
        <f>'т.2020 выгрузка'!D61</f>
        <v>0</v>
      </c>
      <c r="E67" s="9">
        <f>'т.2020 выгрузка'!E61</f>
        <v>0</v>
      </c>
      <c r="F67" s="9">
        <f>'т.2020 выгрузка'!F61</f>
        <v>0</v>
      </c>
      <c r="G67" s="9">
        <f>'т.2020 выгрузка'!G61</f>
        <v>0</v>
      </c>
      <c r="H67" s="9">
        <f>'т.2020 выгрузка'!H61</f>
        <v>0</v>
      </c>
      <c r="I67" s="9">
        <f>'т.2020 выгрузка'!I61</f>
        <v>0</v>
      </c>
      <c r="J67" s="9">
        <f>'т.2020 выгрузка'!J61</f>
        <v>0</v>
      </c>
      <c r="K67" s="9">
        <f>'т.2020 выгрузка'!K61</f>
        <v>0</v>
      </c>
      <c r="L67" s="9">
        <f>'т.2020 выгрузка'!L61</f>
        <v>0</v>
      </c>
      <c r="M67" s="9">
        <f>'т.2020 выгрузка'!M61</f>
        <v>0</v>
      </c>
      <c r="N67" s="9">
        <f>'т.2020 выгрузка'!N61</f>
        <v>0</v>
      </c>
      <c r="O67" s="9">
        <f>'т.2020 выгрузка'!O61</f>
        <v>0</v>
      </c>
      <c r="P67" s="43">
        <f t="shared" si="0"/>
        <v>0</v>
      </c>
      <c r="Q67" s="43">
        <f t="shared" si="1"/>
        <v>0</v>
      </c>
      <c r="R67" s="99" t="str">
        <f t="shared" si="2"/>
        <v>0</v>
      </c>
      <c r="S67" s="43">
        <f t="shared" si="3"/>
        <v>0</v>
      </c>
      <c r="T67" s="43">
        <f t="shared" si="4"/>
        <v>0</v>
      </c>
      <c r="U67" s="43">
        <f t="shared" si="5"/>
        <v>0</v>
      </c>
      <c r="V67" s="43">
        <f t="shared" si="6"/>
        <v>0</v>
      </c>
      <c r="W67" s="43">
        <f t="shared" si="7"/>
        <v>0</v>
      </c>
      <c r="X67" s="43">
        <f t="shared" si="8"/>
        <v>0</v>
      </c>
      <c r="Y67" s="121" t="str">
        <f t="shared" si="9"/>
        <v>-</v>
      </c>
    </row>
    <row r="68" spans="1:25" ht="15">
      <c r="A68" s="8" t="s">
        <v>173</v>
      </c>
      <c r="B68" s="8" t="s">
        <v>174</v>
      </c>
      <c r="C68" s="8" t="s">
        <v>175</v>
      </c>
      <c r="D68" s="9">
        <f>'т.2020 выгрузка'!D62</f>
        <v>0</v>
      </c>
      <c r="E68" s="9">
        <f>'т.2020 выгрузка'!E62</f>
        <v>0</v>
      </c>
      <c r="F68" s="9">
        <f>'т.2020 выгрузка'!F62</f>
        <v>0</v>
      </c>
      <c r="G68" s="9">
        <f>'т.2020 выгрузка'!G62</f>
        <v>0</v>
      </c>
      <c r="H68" s="9">
        <f>'т.2020 выгрузка'!H62</f>
        <v>0</v>
      </c>
      <c r="I68" s="9">
        <f>'т.2020 выгрузка'!I62</f>
        <v>0</v>
      </c>
      <c r="J68" s="9">
        <f>'т.2020 выгрузка'!J62</f>
        <v>0</v>
      </c>
      <c r="K68" s="9">
        <f>'т.2020 выгрузка'!K62</f>
        <v>0</v>
      </c>
      <c r="L68" s="9">
        <f>'т.2020 выгрузка'!L62</f>
        <v>0</v>
      </c>
      <c r="M68" s="9">
        <f>'т.2020 выгрузка'!M62</f>
        <v>0</v>
      </c>
      <c r="N68" s="9">
        <f>'т.2020 выгрузка'!N62</f>
        <v>0</v>
      </c>
      <c r="O68" s="9">
        <f>'т.2020 выгрузка'!O62</f>
        <v>0</v>
      </c>
      <c r="P68" s="43">
        <f t="shared" si="0"/>
        <v>0</v>
      </c>
      <c r="Q68" s="43">
        <f t="shared" si="1"/>
        <v>0</v>
      </c>
      <c r="R68" s="99" t="str">
        <f t="shared" si="2"/>
        <v>0</v>
      </c>
      <c r="S68" s="43">
        <f t="shared" si="3"/>
        <v>0</v>
      </c>
      <c r="T68" s="43">
        <f t="shared" si="4"/>
        <v>0</v>
      </c>
      <c r="U68" s="43">
        <f t="shared" si="5"/>
        <v>0</v>
      </c>
      <c r="V68" s="43">
        <f t="shared" si="6"/>
        <v>0</v>
      </c>
      <c r="W68" s="43">
        <f t="shared" si="7"/>
        <v>0</v>
      </c>
      <c r="X68" s="43">
        <f t="shared" si="8"/>
        <v>0</v>
      </c>
      <c r="Y68" s="121" t="str">
        <f t="shared" si="9"/>
        <v>-</v>
      </c>
    </row>
    <row r="69" spans="1:25" ht="15">
      <c r="A69" s="8" t="s">
        <v>176</v>
      </c>
      <c r="B69" s="8" t="s">
        <v>177</v>
      </c>
      <c r="C69" s="8" t="s">
        <v>178</v>
      </c>
      <c r="D69" s="9">
        <f>'т.2020 выгрузка'!D63</f>
        <v>0</v>
      </c>
      <c r="E69" s="9">
        <f>'т.2020 выгрузка'!E63</f>
        <v>0</v>
      </c>
      <c r="F69" s="9">
        <f>'т.2020 выгрузка'!F63</f>
        <v>0</v>
      </c>
      <c r="G69" s="9">
        <f>'т.2020 выгрузка'!G63</f>
        <v>0</v>
      </c>
      <c r="H69" s="9">
        <f>'т.2020 выгрузка'!H63</f>
        <v>0</v>
      </c>
      <c r="I69" s="9">
        <f>'т.2020 выгрузка'!I63</f>
        <v>0</v>
      </c>
      <c r="J69" s="9">
        <f>'т.2020 выгрузка'!J63</f>
        <v>0</v>
      </c>
      <c r="K69" s="9">
        <f>'т.2020 выгрузка'!K63</f>
        <v>0</v>
      </c>
      <c r="L69" s="9">
        <f>'т.2020 выгрузка'!L63</f>
        <v>0</v>
      </c>
      <c r="M69" s="9">
        <f>'т.2020 выгрузка'!M63</f>
        <v>0</v>
      </c>
      <c r="N69" s="9">
        <f>'т.2020 выгрузка'!N63</f>
        <v>0</v>
      </c>
      <c r="O69" s="9">
        <f>'т.2020 выгрузка'!O63</f>
        <v>0</v>
      </c>
      <c r="P69" s="43">
        <f t="shared" si="0"/>
        <v>0</v>
      </c>
      <c r="Q69" s="43">
        <f t="shared" si="1"/>
        <v>0</v>
      </c>
      <c r="R69" s="99" t="str">
        <f t="shared" si="2"/>
        <v>0</v>
      </c>
      <c r="S69" s="43">
        <f t="shared" si="3"/>
        <v>0</v>
      </c>
      <c r="T69" s="43">
        <f t="shared" si="4"/>
        <v>0</v>
      </c>
      <c r="U69" s="43">
        <f t="shared" si="5"/>
        <v>0</v>
      </c>
      <c r="V69" s="43">
        <f t="shared" si="6"/>
        <v>0</v>
      </c>
      <c r="W69" s="43">
        <f t="shared" si="7"/>
        <v>0</v>
      </c>
      <c r="X69" s="43">
        <f t="shared" si="8"/>
        <v>0</v>
      </c>
      <c r="Y69" s="121" t="str">
        <f t="shared" si="9"/>
        <v>-</v>
      </c>
    </row>
    <row r="70" spans="1:25" ht="15">
      <c r="A70" s="8" t="s">
        <v>179</v>
      </c>
      <c r="B70" s="8" t="s">
        <v>180</v>
      </c>
      <c r="C70" s="8" t="s">
        <v>181</v>
      </c>
      <c r="D70" s="9">
        <f>'т.2020 выгрузка'!D64</f>
        <v>0</v>
      </c>
      <c r="E70" s="9">
        <f>'т.2020 выгрузка'!E64</f>
        <v>0</v>
      </c>
      <c r="F70" s="9">
        <f>'т.2020 выгрузка'!F64</f>
        <v>0</v>
      </c>
      <c r="G70" s="9">
        <f>'т.2020 выгрузка'!G64</f>
        <v>0</v>
      </c>
      <c r="H70" s="9">
        <f>'т.2020 выгрузка'!H64</f>
        <v>0</v>
      </c>
      <c r="I70" s="9">
        <f>'т.2020 выгрузка'!I64</f>
        <v>0</v>
      </c>
      <c r="J70" s="9">
        <f>'т.2020 выгрузка'!J64</f>
        <v>0</v>
      </c>
      <c r="K70" s="9">
        <f>'т.2020 выгрузка'!K64</f>
        <v>0</v>
      </c>
      <c r="L70" s="9">
        <f>'т.2020 выгрузка'!L64</f>
        <v>0</v>
      </c>
      <c r="M70" s="9">
        <f>'т.2020 выгрузка'!M64</f>
        <v>0</v>
      </c>
      <c r="N70" s="9">
        <f>'т.2020 выгрузка'!N64</f>
        <v>0</v>
      </c>
      <c r="O70" s="9">
        <f>'т.2020 выгрузка'!O64</f>
        <v>0</v>
      </c>
      <c r="P70" s="43">
        <f t="shared" si="0"/>
        <v>0</v>
      </c>
      <c r="Q70" s="43">
        <f t="shared" si="1"/>
        <v>0</v>
      </c>
      <c r="R70" s="99" t="str">
        <f t="shared" si="2"/>
        <v>0</v>
      </c>
      <c r="S70" s="43">
        <f t="shared" si="3"/>
        <v>0</v>
      </c>
      <c r="T70" s="43">
        <f t="shared" si="4"/>
        <v>0</v>
      </c>
      <c r="U70" s="43">
        <f t="shared" si="5"/>
        <v>0</v>
      </c>
      <c r="V70" s="43">
        <f t="shared" si="6"/>
        <v>0</v>
      </c>
      <c r="W70" s="43">
        <f t="shared" si="7"/>
        <v>0</v>
      </c>
      <c r="X70" s="43">
        <f t="shared" si="8"/>
        <v>0</v>
      </c>
      <c r="Y70" s="121" t="str">
        <f t="shared" si="9"/>
        <v>-</v>
      </c>
    </row>
    <row r="71" spans="1:25" ht="26.25">
      <c r="A71" s="8" t="s">
        <v>182</v>
      </c>
      <c r="B71" s="8" t="s">
        <v>183</v>
      </c>
      <c r="C71" s="8" t="s">
        <v>184</v>
      </c>
      <c r="D71" s="9">
        <f>'т.2020 выгрузка'!D65</f>
        <v>0</v>
      </c>
      <c r="E71" s="9">
        <f>'т.2020 выгрузка'!E65</f>
        <v>0</v>
      </c>
      <c r="F71" s="9">
        <f>'т.2020 выгрузка'!F65</f>
        <v>0</v>
      </c>
      <c r="G71" s="9">
        <f>'т.2020 выгрузка'!G65</f>
        <v>0</v>
      </c>
      <c r="H71" s="9">
        <f>'т.2020 выгрузка'!H65</f>
        <v>0</v>
      </c>
      <c r="I71" s="9">
        <f>'т.2020 выгрузка'!I65</f>
        <v>0</v>
      </c>
      <c r="J71" s="9">
        <f>'т.2020 выгрузка'!J65</f>
        <v>0</v>
      </c>
      <c r="K71" s="9">
        <f>'т.2020 выгрузка'!K65</f>
        <v>0</v>
      </c>
      <c r="L71" s="9">
        <f>'т.2020 выгрузка'!L65</f>
        <v>0</v>
      </c>
      <c r="M71" s="9">
        <f>'т.2020 выгрузка'!M65</f>
        <v>0</v>
      </c>
      <c r="N71" s="9">
        <f>'т.2020 выгрузка'!N65</f>
        <v>0</v>
      </c>
      <c r="O71" s="9">
        <f>'т.2020 выгрузка'!O65</f>
        <v>0</v>
      </c>
      <c r="P71" s="43">
        <f t="shared" si="0"/>
        <v>0</v>
      </c>
      <c r="Q71" s="43">
        <f t="shared" si="1"/>
        <v>0</v>
      </c>
      <c r="R71" s="99" t="str">
        <f t="shared" si="2"/>
        <v>0</v>
      </c>
      <c r="S71" s="43">
        <f t="shared" si="3"/>
        <v>0</v>
      </c>
      <c r="T71" s="43">
        <f t="shared" si="4"/>
        <v>0</v>
      </c>
      <c r="U71" s="43">
        <f t="shared" si="5"/>
        <v>0</v>
      </c>
      <c r="V71" s="43">
        <f t="shared" si="6"/>
        <v>0</v>
      </c>
      <c r="W71" s="43">
        <f t="shared" si="7"/>
        <v>0</v>
      </c>
      <c r="X71" s="43">
        <f t="shared" si="8"/>
        <v>0</v>
      </c>
      <c r="Y71" s="121" t="str">
        <f t="shared" si="9"/>
        <v>-</v>
      </c>
    </row>
    <row r="72" spans="1:25" ht="15">
      <c r="A72" s="8" t="s">
        <v>185</v>
      </c>
      <c r="B72" s="8" t="s">
        <v>186</v>
      </c>
      <c r="C72" s="8" t="s">
        <v>187</v>
      </c>
      <c r="D72" s="9">
        <f>'т.2020 выгрузка'!D66</f>
        <v>0</v>
      </c>
      <c r="E72" s="9">
        <f>'т.2020 выгрузка'!E66</f>
        <v>0</v>
      </c>
      <c r="F72" s="9">
        <f>'т.2020 выгрузка'!F66</f>
        <v>0</v>
      </c>
      <c r="G72" s="9">
        <f>'т.2020 выгрузка'!G66</f>
        <v>0</v>
      </c>
      <c r="H72" s="9">
        <f>'т.2020 выгрузка'!H66</f>
        <v>0</v>
      </c>
      <c r="I72" s="9">
        <f>'т.2020 выгрузка'!I66</f>
        <v>0</v>
      </c>
      <c r="J72" s="9">
        <f>'т.2020 выгрузка'!J66</f>
        <v>0</v>
      </c>
      <c r="K72" s="9">
        <f>'т.2020 выгрузка'!K66</f>
        <v>0</v>
      </c>
      <c r="L72" s="9">
        <f>'т.2020 выгрузка'!L66</f>
        <v>0</v>
      </c>
      <c r="M72" s="9">
        <f>'т.2020 выгрузка'!M66</f>
        <v>0</v>
      </c>
      <c r="N72" s="9">
        <f>'т.2020 выгрузка'!N66</f>
        <v>0</v>
      </c>
      <c r="O72" s="9">
        <f>'т.2020 выгрузка'!O66</f>
        <v>0</v>
      </c>
      <c r="P72" s="43">
        <f t="shared" si="0"/>
        <v>0</v>
      </c>
      <c r="Q72" s="43">
        <f t="shared" si="1"/>
        <v>0</v>
      </c>
      <c r="R72" s="99" t="str">
        <f t="shared" si="2"/>
        <v>0</v>
      </c>
      <c r="S72" s="43">
        <f t="shared" si="3"/>
        <v>0</v>
      </c>
      <c r="T72" s="43">
        <f t="shared" si="4"/>
        <v>0</v>
      </c>
      <c r="U72" s="43">
        <f t="shared" si="5"/>
        <v>0</v>
      </c>
      <c r="V72" s="43">
        <f t="shared" si="6"/>
        <v>0</v>
      </c>
      <c r="W72" s="43">
        <f t="shared" si="7"/>
        <v>0</v>
      </c>
      <c r="X72" s="43">
        <f t="shared" si="8"/>
        <v>0</v>
      </c>
      <c r="Y72" s="121" t="str">
        <f t="shared" si="9"/>
        <v>-</v>
      </c>
    </row>
    <row r="73" spans="1:25" ht="39">
      <c r="A73" s="8" t="s">
        <v>188</v>
      </c>
      <c r="B73" s="8" t="s">
        <v>189</v>
      </c>
      <c r="C73" s="8" t="s">
        <v>190</v>
      </c>
      <c r="D73" s="9">
        <f>'т.2020 выгрузка'!D67</f>
        <v>0</v>
      </c>
      <c r="E73" s="9">
        <f>'т.2020 выгрузка'!E67</f>
        <v>0</v>
      </c>
      <c r="F73" s="9">
        <f>'т.2020 выгрузка'!F67</f>
        <v>0</v>
      </c>
      <c r="G73" s="9">
        <f>'т.2020 выгрузка'!G67</f>
        <v>0</v>
      </c>
      <c r="H73" s="9">
        <f>'т.2020 выгрузка'!H67</f>
        <v>0</v>
      </c>
      <c r="I73" s="9">
        <f>'т.2020 выгрузка'!I67</f>
        <v>0</v>
      </c>
      <c r="J73" s="9">
        <f>'т.2020 выгрузка'!J67</f>
        <v>0</v>
      </c>
      <c r="K73" s="9">
        <f>'т.2020 выгрузка'!K67</f>
        <v>0</v>
      </c>
      <c r="L73" s="9">
        <f>'т.2020 выгрузка'!L67</f>
        <v>0</v>
      </c>
      <c r="M73" s="9">
        <f>'т.2020 выгрузка'!M67</f>
        <v>0</v>
      </c>
      <c r="N73" s="9">
        <f>'т.2020 выгрузка'!N67</f>
        <v>0</v>
      </c>
      <c r="O73" s="9">
        <f>'т.2020 выгрузка'!O67</f>
        <v>0</v>
      </c>
      <c r="P73" s="43">
        <f t="shared" si="0"/>
        <v>0</v>
      </c>
      <c r="Q73" s="43">
        <f t="shared" si="1"/>
        <v>0</v>
      </c>
      <c r="R73" s="99" t="str">
        <f t="shared" si="2"/>
        <v>0</v>
      </c>
      <c r="S73" s="43">
        <f t="shared" si="3"/>
        <v>0</v>
      </c>
      <c r="T73" s="43">
        <f t="shared" si="4"/>
        <v>0</v>
      </c>
      <c r="U73" s="43">
        <f t="shared" si="5"/>
        <v>0</v>
      </c>
      <c r="V73" s="43">
        <f t="shared" si="6"/>
        <v>0</v>
      </c>
      <c r="W73" s="43">
        <f t="shared" si="7"/>
        <v>0</v>
      </c>
      <c r="X73" s="43">
        <f t="shared" si="8"/>
        <v>0</v>
      </c>
      <c r="Y73" s="121" t="str">
        <f t="shared" si="9"/>
        <v>-</v>
      </c>
    </row>
    <row r="74" spans="1:25" ht="15">
      <c r="A74" s="8" t="s">
        <v>191</v>
      </c>
      <c r="B74" s="8" t="s">
        <v>192</v>
      </c>
      <c r="C74" s="8" t="s">
        <v>193</v>
      </c>
      <c r="D74" s="9">
        <f>'т.2020 выгрузка'!D68</f>
        <v>0</v>
      </c>
      <c r="E74" s="9">
        <f>'т.2020 выгрузка'!E68</f>
        <v>0</v>
      </c>
      <c r="F74" s="9">
        <f>'т.2020 выгрузка'!F68</f>
        <v>0</v>
      </c>
      <c r="G74" s="9">
        <f>'т.2020 выгрузка'!G68</f>
        <v>0</v>
      </c>
      <c r="H74" s="9">
        <f>'т.2020 выгрузка'!H68</f>
        <v>0</v>
      </c>
      <c r="I74" s="9">
        <f>'т.2020 выгрузка'!I68</f>
        <v>0</v>
      </c>
      <c r="J74" s="9">
        <f>'т.2020 выгрузка'!J68</f>
        <v>0</v>
      </c>
      <c r="K74" s="9">
        <f>'т.2020 выгрузка'!K68</f>
        <v>0</v>
      </c>
      <c r="L74" s="9">
        <f>'т.2020 выгрузка'!L68</f>
        <v>0</v>
      </c>
      <c r="M74" s="9">
        <f>'т.2020 выгрузка'!M68</f>
        <v>0</v>
      </c>
      <c r="N74" s="9">
        <f>'т.2020 выгрузка'!N68</f>
        <v>0</v>
      </c>
      <c r="O74" s="9">
        <f>'т.2020 выгрузка'!O68</f>
        <v>0</v>
      </c>
      <c r="P74" s="43">
        <f t="shared" si="0"/>
        <v>0</v>
      </c>
      <c r="Q74" s="43">
        <f t="shared" si="1"/>
        <v>0</v>
      </c>
      <c r="R74" s="99" t="str">
        <f t="shared" ref="R74:R137" si="24">IF(AND(H74&lt;&gt;0, OR(D74&lt;&gt;0, J74&lt;&gt;0)), "0", IF(AND(H74=0, AND(D74=0, J74=0)), "0", 0-1))</f>
        <v>0</v>
      </c>
      <c r="S74" s="43">
        <f t="shared" si="3"/>
        <v>0</v>
      </c>
      <c r="T74" s="43">
        <f t="shared" si="4"/>
        <v>0</v>
      </c>
      <c r="U74" s="43">
        <f t="shared" si="5"/>
        <v>0</v>
      </c>
      <c r="V74" s="43">
        <f t="shared" si="6"/>
        <v>0</v>
      </c>
      <c r="W74" s="43">
        <f t="shared" si="7"/>
        <v>0</v>
      </c>
      <c r="X74" s="43">
        <f t="shared" si="8"/>
        <v>0</v>
      </c>
      <c r="Y74" s="121" t="str">
        <f t="shared" ref="Y74:Y137" si="25">IFERROR(H74/D74,"-")</f>
        <v>-</v>
      </c>
    </row>
    <row r="75" spans="1:25" ht="15">
      <c r="A75" s="16" t="s">
        <v>787</v>
      </c>
      <c r="B75" s="17"/>
      <c r="C75" s="17"/>
      <c r="D75" s="18">
        <f>D53-D54-D55-D56-D57-D63-D64-D65-D66-D67-D68-D69-D70-D71-D72-D73-D74</f>
        <v>0</v>
      </c>
      <c r="E75" s="18">
        <f t="shared" ref="E75:O75" si="26">E53-E54-E55-E56-E57-E63-E64-E65-E66-E67-E68-E69-E70-E71-E72-E73-E74</f>
        <v>0</v>
      </c>
      <c r="F75" s="18">
        <f t="shared" si="26"/>
        <v>0</v>
      </c>
      <c r="G75" s="18">
        <f t="shared" si="26"/>
        <v>0</v>
      </c>
      <c r="H75" s="18">
        <f t="shared" si="26"/>
        <v>0</v>
      </c>
      <c r="I75" s="18">
        <f t="shared" si="26"/>
        <v>0</v>
      </c>
      <c r="J75" s="18">
        <f t="shared" si="26"/>
        <v>0</v>
      </c>
      <c r="K75" s="18">
        <f t="shared" si="26"/>
        <v>0</v>
      </c>
      <c r="L75" s="18">
        <f t="shared" si="26"/>
        <v>0</v>
      </c>
      <c r="M75" s="18">
        <f t="shared" si="26"/>
        <v>0</v>
      </c>
      <c r="N75" s="18">
        <f t="shared" si="26"/>
        <v>0</v>
      </c>
      <c r="O75" s="18">
        <f t="shared" si="26"/>
        <v>0</v>
      </c>
      <c r="P75" s="46">
        <f t="shared" si="0"/>
        <v>0</v>
      </c>
      <c r="Q75" s="46">
        <f t="shared" si="1"/>
        <v>0</v>
      </c>
      <c r="R75" s="99" t="str">
        <f t="shared" si="24"/>
        <v>0</v>
      </c>
      <c r="S75" s="46">
        <f t="shared" si="3"/>
        <v>0</v>
      </c>
      <c r="T75" s="46">
        <f t="shared" si="4"/>
        <v>0</v>
      </c>
      <c r="U75" s="46">
        <f t="shared" si="5"/>
        <v>0</v>
      </c>
      <c r="V75" s="46">
        <f t="shared" si="6"/>
        <v>0</v>
      </c>
      <c r="W75" s="46">
        <f t="shared" si="7"/>
        <v>0</v>
      </c>
      <c r="X75" s="46">
        <f t="shared" si="8"/>
        <v>0</v>
      </c>
      <c r="Y75" s="121" t="str">
        <f t="shared" si="25"/>
        <v>-</v>
      </c>
    </row>
    <row r="76" spans="1:25" ht="26.25">
      <c r="A76" s="8" t="s">
        <v>194</v>
      </c>
      <c r="B76" s="8" t="s">
        <v>195</v>
      </c>
      <c r="C76" s="8" t="s">
        <v>196</v>
      </c>
      <c r="D76" s="9">
        <f>'т.2020 выгрузка'!D69</f>
        <v>0</v>
      </c>
      <c r="E76" s="9">
        <f>'т.2020 выгрузка'!E69</f>
        <v>0</v>
      </c>
      <c r="F76" s="9">
        <f>'т.2020 выгрузка'!F69</f>
        <v>0</v>
      </c>
      <c r="G76" s="9">
        <f>'т.2020 выгрузка'!G69</f>
        <v>0</v>
      </c>
      <c r="H76" s="9">
        <f>'т.2020 выгрузка'!H69</f>
        <v>0</v>
      </c>
      <c r="I76" s="9">
        <f>'т.2020 выгрузка'!I69</f>
        <v>0</v>
      </c>
      <c r="J76" s="9">
        <f>'т.2020 выгрузка'!J69</f>
        <v>0</v>
      </c>
      <c r="K76" s="9">
        <f>'т.2020 выгрузка'!K69</f>
        <v>0</v>
      </c>
      <c r="L76" s="9">
        <f>'т.2020 выгрузка'!L69</f>
        <v>0</v>
      </c>
      <c r="M76" s="9">
        <f>'т.2020 выгрузка'!M69</f>
        <v>0</v>
      </c>
      <c r="N76" s="9">
        <f>'т.2020 выгрузка'!N69</f>
        <v>0</v>
      </c>
      <c r="O76" s="9">
        <f>'т.2020 выгрузка'!O69</f>
        <v>0</v>
      </c>
      <c r="P76" s="43">
        <f t="shared" ref="P76:P139" si="27">D76-E76</f>
        <v>0</v>
      </c>
      <c r="Q76" s="43">
        <f>D76-G76</f>
        <v>0</v>
      </c>
      <c r="R76" s="99" t="str">
        <f t="shared" si="24"/>
        <v>0</v>
      </c>
      <c r="S76" s="43">
        <f t="shared" ref="S76:S139" si="28">E76-F76</f>
        <v>0</v>
      </c>
      <c r="T76" s="43">
        <f t="shared" ref="T76:T139" si="29">H76-I76</f>
        <v>0</v>
      </c>
      <c r="U76" s="43">
        <f t="shared" ref="U76:U139" si="30">J76-K76-M76</f>
        <v>0</v>
      </c>
      <c r="V76" s="43">
        <f t="shared" ref="V76:V139" si="31">K76-L76</f>
        <v>0</v>
      </c>
      <c r="W76" s="43">
        <f t="shared" ref="W76:W139" si="32">N76-O76</f>
        <v>0</v>
      </c>
      <c r="X76" s="43">
        <f t="shared" ref="X76:X139" si="33">J76-O76</f>
        <v>0</v>
      </c>
      <c r="Y76" s="121" t="str">
        <f t="shared" si="25"/>
        <v>-</v>
      </c>
    </row>
    <row r="77" spans="1:25" ht="51.75">
      <c r="A77" s="8" t="s">
        <v>197</v>
      </c>
      <c r="B77" s="8" t="s">
        <v>198</v>
      </c>
      <c r="C77" s="8" t="s">
        <v>199</v>
      </c>
      <c r="D77" s="9">
        <f>'т.2020 выгрузка'!D70</f>
        <v>0</v>
      </c>
      <c r="E77" s="9">
        <f>'т.2020 выгрузка'!E70</f>
        <v>0</v>
      </c>
      <c r="F77" s="9">
        <f>'т.2020 выгрузка'!F70</f>
        <v>0</v>
      </c>
      <c r="G77" s="9">
        <f>'т.2020 выгрузка'!G70</f>
        <v>0</v>
      </c>
      <c r="H77" s="9">
        <f>'т.2020 выгрузка'!H70</f>
        <v>0</v>
      </c>
      <c r="I77" s="9">
        <f>'т.2020 выгрузка'!I70</f>
        <v>0</v>
      </c>
      <c r="J77" s="9">
        <f>'т.2020 выгрузка'!J70</f>
        <v>0</v>
      </c>
      <c r="K77" s="9">
        <f>'т.2020 выгрузка'!K70</f>
        <v>0</v>
      </c>
      <c r="L77" s="9">
        <f>'т.2020 выгрузка'!L70</f>
        <v>0</v>
      </c>
      <c r="M77" s="9">
        <f>'т.2020 выгрузка'!M70</f>
        <v>0</v>
      </c>
      <c r="N77" s="9">
        <f>'т.2020 выгрузка'!N70</f>
        <v>0</v>
      </c>
      <c r="O77" s="9">
        <f>'т.2020 выгрузка'!O70</f>
        <v>0</v>
      </c>
      <c r="P77" s="43">
        <f t="shared" si="27"/>
        <v>0</v>
      </c>
      <c r="Q77" s="43">
        <f t="shared" si="1"/>
        <v>0</v>
      </c>
      <c r="R77" s="99" t="str">
        <f t="shared" si="24"/>
        <v>0</v>
      </c>
      <c r="S77" s="43">
        <f t="shared" si="28"/>
        <v>0</v>
      </c>
      <c r="T77" s="43">
        <f t="shared" si="29"/>
        <v>0</v>
      </c>
      <c r="U77" s="43">
        <f t="shared" si="30"/>
        <v>0</v>
      </c>
      <c r="V77" s="43">
        <f t="shared" si="31"/>
        <v>0</v>
      </c>
      <c r="W77" s="43">
        <f t="shared" si="32"/>
        <v>0</v>
      </c>
      <c r="X77" s="43">
        <f t="shared" si="33"/>
        <v>0</v>
      </c>
      <c r="Y77" s="121" t="str">
        <f t="shared" si="25"/>
        <v>-</v>
      </c>
    </row>
    <row r="78" spans="1:25" ht="15">
      <c r="A78" s="16" t="s">
        <v>790</v>
      </c>
      <c r="B78" s="17"/>
      <c r="C78" s="17"/>
      <c r="D78" s="18">
        <f>D76-D77</f>
        <v>0</v>
      </c>
      <c r="E78" s="18">
        <f t="shared" ref="E78:O78" si="34">E76-E77</f>
        <v>0</v>
      </c>
      <c r="F78" s="18">
        <f t="shared" si="34"/>
        <v>0</v>
      </c>
      <c r="G78" s="18">
        <f t="shared" si="34"/>
        <v>0</v>
      </c>
      <c r="H78" s="18">
        <f t="shared" si="34"/>
        <v>0</v>
      </c>
      <c r="I78" s="18">
        <f t="shared" si="34"/>
        <v>0</v>
      </c>
      <c r="J78" s="18">
        <f t="shared" si="34"/>
        <v>0</v>
      </c>
      <c r="K78" s="18">
        <f t="shared" si="34"/>
        <v>0</v>
      </c>
      <c r="L78" s="18">
        <f t="shared" si="34"/>
        <v>0</v>
      </c>
      <c r="M78" s="18">
        <f t="shared" si="34"/>
        <v>0</v>
      </c>
      <c r="N78" s="18">
        <f t="shared" si="34"/>
        <v>0</v>
      </c>
      <c r="O78" s="18">
        <f t="shared" si="34"/>
        <v>0</v>
      </c>
      <c r="P78" s="46">
        <f t="shared" si="27"/>
        <v>0</v>
      </c>
      <c r="Q78" s="46">
        <f>D78-G78</f>
        <v>0</v>
      </c>
      <c r="R78" s="99" t="str">
        <f t="shared" si="24"/>
        <v>0</v>
      </c>
      <c r="S78" s="46">
        <f t="shared" si="28"/>
        <v>0</v>
      </c>
      <c r="T78" s="46">
        <f t="shared" si="29"/>
        <v>0</v>
      </c>
      <c r="U78" s="46">
        <f t="shared" si="30"/>
        <v>0</v>
      </c>
      <c r="V78" s="46">
        <f t="shared" si="31"/>
        <v>0</v>
      </c>
      <c r="W78" s="46">
        <f t="shared" si="32"/>
        <v>0</v>
      </c>
      <c r="X78" s="46">
        <f t="shared" si="33"/>
        <v>0</v>
      </c>
      <c r="Y78" s="121" t="str">
        <f t="shared" si="25"/>
        <v>-</v>
      </c>
    </row>
    <row r="79" spans="1:25" ht="15">
      <c r="A79" s="8" t="s">
        <v>200</v>
      </c>
      <c r="B79" s="8" t="s">
        <v>201</v>
      </c>
      <c r="C79" s="8" t="s">
        <v>202</v>
      </c>
      <c r="D79" s="9">
        <f>'т.2020 выгрузка'!D71</f>
        <v>0</v>
      </c>
      <c r="E79" s="9">
        <f>'т.2020 выгрузка'!E71</f>
        <v>0</v>
      </c>
      <c r="F79" s="9">
        <f>'т.2020 выгрузка'!F71</f>
        <v>0</v>
      </c>
      <c r="G79" s="9">
        <f>'т.2020 выгрузка'!G71</f>
        <v>0</v>
      </c>
      <c r="H79" s="9">
        <f>'т.2020 выгрузка'!H71</f>
        <v>0</v>
      </c>
      <c r="I79" s="9">
        <f>'т.2020 выгрузка'!I71</f>
        <v>0</v>
      </c>
      <c r="J79" s="9">
        <f>'т.2020 выгрузка'!J71</f>
        <v>0</v>
      </c>
      <c r="K79" s="9">
        <f>'т.2020 выгрузка'!K71</f>
        <v>0</v>
      </c>
      <c r="L79" s="9">
        <f>'т.2020 выгрузка'!L71</f>
        <v>0</v>
      </c>
      <c r="M79" s="9">
        <f>'т.2020 выгрузка'!M71</f>
        <v>0</v>
      </c>
      <c r="N79" s="9">
        <f>'т.2020 выгрузка'!N71</f>
        <v>0</v>
      </c>
      <c r="O79" s="9">
        <f>'т.2020 выгрузка'!O71</f>
        <v>0</v>
      </c>
      <c r="P79" s="43">
        <f t="shared" si="27"/>
        <v>0</v>
      </c>
      <c r="Q79" s="43">
        <f t="shared" si="1"/>
        <v>0</v>
      </c>
      <c r="R79" s="99" t="str">
        <f t="shared" si="24"/>
        <v>0</v>
      </c>
      <c r="S79" s="43">
        <f t="shared" si="28"/>
        <v>0</v>
      </c>
      <c r="T79" s="43">
        <f t="shared" si="29"/>
        <v>0</v>
      </c>
      <c r="U79" s="43">
        <f t="shared" si="30"/>
        <v>0</v>
      </c>
      <c r="V79" s="43">
        <f t="shared" si="31"/>
        <v>0</v>
      </c>
      <c r="W79" s="43">
        <f t="shared" si="32"/>
        <v>0</v>
      </c>
      <c r="X79" s="43">
        <f t="shared" si="33"/>
        <v>0</v>
      </c>
      <c r="Y79" s="121" t="str">
        <f t="shared" si="25"/>
        <v>-</v>
      </c>
    </row>
    <row r="80" spans="1:25" ht="26.25">
      <c r="A80" s="8" t="s">
        <v>203</v>
      </c>
      <c r="B80" s="8" t="s">
        <v>204</v>
      </c>
      <c r="C80" s="8" t="s">
        <v>205</v>
      </c>
      <c r="D80" s="9">
        <f>'т.2020 выгрузка'!D72</f>
        <v>0</v>
      </c>
      <c r="E80" s="9">
        <f>'т.2020 выгрузка'!E72</f>
        <v>0</v>
      </c>
      <c r="F80" s="9">
        <f>'т.2020 выгрузка'!F72</f>
        <v>0</v>
      </c>
      <c r="G80" s="9">
        <f>'т.2020 выгрузка'!G72</f>
        <v>0</v>
      </c>
      <c r="H80" s="9">
        <f>'т.2020 выгрузка'!H72</f>
        <v>0</v>
      </c>
      <c r="I80" s="9">
        <f>'т.2020 выгрузка'!I72</f>
        <v>0</v>
      </c>
      <c r="J80" s="9">
        <f>'т.2020 выгрузка'!J72</f>
        <v>0</v>
      </c>
      <c r="K80" s="9">
        <f>'т.2020 выгрузка'!K72</f>
        <v>0</v>
      </c>
      <c r="L80" s="9">
        <f>'т.2020 выгрузка'!L72</f>
        <v>0</v>
      </c>
      <c r="M80" s="9">
        <f>'т.2020 выгрузка'!M72</f>
        <v>0</v>
      </c>
      <c r="N80" s="9">
        <f>'т.2020 выгрузка'!N72</f>
        <v>0</v>
      </c>
      <c r="O80" s="9">
        <f>'т.2020 выгрузка'!O72</f>
        <v>0</v>
      </c>
      <c r="P80" s="43">
        <f t="shared" si="27"/>
        <v>0</v>
      </c>
      <c r="Q80" s="43">
        <f t="shared" ref="Q80:Q84" si="35">D80-G80</f>
        <v>0</v>
      </c>
      <c r="R80" s="99" t="str">
        <f t="shared" si="24"/>
        <v>0</v>
      </c>
      <c r="S80" s="43">
        <f t="shared" si="28"/>
        <v>0</v>
      </c>
      <c r="T80" s="43">
        <f t="shared" si="29"/>
        <v>0</v>
      </c>
      <c r="U80" s="43">
        <f t="shared" si="30"/>
        <v>0</v>
      </c>
      <c r="V80" s="43">
        <f t="shared" si="31"/>
        <v>0</v>
      </c>
      <c r="W80" s="43">
        <f t="shared" si="32"/>
        <v>0</v>
      </c>
      <c r="X80" s="43">
        <f t="shared" si="33"/>
        <v>0</v>
      </c>
      <c r="Y80" s="121" t="str">
        <f t="shared" si="25"/>
        <v>-</v>
      </c>
    </row>
    <row r="81" spans="1:25" ht="15">
      <c r="A81" s="8" t="s">
        <v>206</v>
      </c>
      <c r="B81" s="8" t="s">
        <v>207</v>
      </c>
      <c r="C81" s="8" t="s">
        <v>208</v>
      </c>
      <c r="D81" s="9">
        <f>'т.2020 выгрузка'!D73</f>
        <v>0</v>
      </c>
      <c r="E81" s="9">
        <f>'т.2020 выгрузка'!E73</f>
        <v>0</v>
      </c>
      <c r="F81" s="9">
        <f>'т.2020 выгрузка'!F73</f>
        <v>0</v>
      </c>
      <c r="G81" s="9">
        <f>'т.2020 выгрузка'!G73</f>
        <v>0</v>
      </c>
      <c r="H81" s="9">
        <f>'т.2020 выгрузка'!H73</f>
        <v>0</v>
      </c>
      <c r="I81" s="9">
        <f>'т.2020 выгрузка'!I73</f>
        <v>0</v>
      </c>
      <c r="J81" s="9">
        <f>'т.2020 выгрузка'!J73</f>
        <v>0</v>
      </c>
      <c r="K81" s="9">
        <f>'т.2020 выгрузка'!K73</f>
        <v>0</v>
      </c>
      <c r="L81" s="9">
        <f>'т.2020 выгрузка'!L73</f>
        <v>0</v>
      </c>
      <c r="M81" s="9">
        <f>'т.2020 выгрузка'!M73</f>
        <v>0</v>
      </c>
      <c r="N81" s="9">
        <f>'т.2020 выгрузка'!N73</f>
        <v>0</v>
      </c>
      <c r="O81" s="9">
        <f>'т.2020 выгрузка'!O73</f>
        <v>0</v>
      </c>
      <c r="P81" s="43">
        <f t="shared" si="27"/>
        <v>0</v>
      </c>
      <c r="Q81" s="43">
        <f t="shared" si="35"/>
        <v>0</v>
      </c>
      <c r="R81" s="99" t="str">
        <f t="shared" si="24"/>
        <v>0</v>
      </c>
      <c r="S81" s="43">
        <f t="shared" si="28"/>
        <v>0</v>
      </c>
      <c r="T81" s="43">
        <f t="shared" si="29"/>
        <v>0</v>
      </c>
      <c r="U81" s="43">
        <f t="shared" si="30"/>
        <v>0</v>
      </c>
      <c r="V81" s="43">
        <f t="shared" si="31"/>
        <v>0</v>
      </c>
      <c r="W81" s="43">
        <f t="shared" si="32"/>
        <v>0</v>
      </c>
      <c r="X81" s="43">
        <f t="shared" si="33"/>
        <v>0</v>
      </c>
      <c r="Y81" s="121" t="str">
        <f t="shared" si="25"/>
        <v>-</v>
      </c>
    </row>
    <row r="82" spans="1:25" ht="15">
      <c r="A82" s="8" t="s">
        <v>209</v>
      </c>
      <c r="B82" s="8" t="s">
        <v>210</v>
      </c>
      <c r="C82" s="8" t="s">
        <v>211</v>
      </c>
      <c r="D82" s="9">
        <f>'т.2020 выгрузка'!D74</f>
        <v>0</v>
      </c>
      <c r="E82" s="9">
        <f>'т.2020 выгрузка'!E74</f>
        <v>0</v>
      </c>
      <c r="F82" s="9">
        <f>'т.2020 выгрузка'!F74</f>
        <v>0</v>
      </c>
      <c r="G82" s="9">
        <f>'т.2020 выгрузка'!G74</f>
        <v>0</v>
      </c>
      <c r="H82" s="9">
        <f>'т.2020 выгрузка'!H74</f>
        <v>0</v>
      </c>
      <c r="I82" s="9">
        <f>'т.2020 выгрузка'!I74</f>
        <v>0</v>
      </c>
      <c r="J82" s="9">
        <f>'т.2020 выгрузка'!J74</f>
        <v>0</v>
      </c>
      <c r="K82" s="9">
        <f>'т.2020 выгрузка'!K74</f>
        <v>0</v>
      </c>
      <c r="L82" s="9">
        <f>'т.2020 выгрузка'!L74</f>
        <v>0</v>
      </c>
      <c r="M82" s="9">
        <f>'т.2020 выгрузка'!M74</f>
        <v>0</v>
      </c>
      <c r="N82" s="9">
        <f>'т.2020 выгрузка'!N74</f>
        <v>0</v>
      </c>
      <c r="O82" s="9">
        <f>'т.2020 выгрузка'!O74</f>
        <v>0</v>
      </c>
      <c r="P82" s="43">
        <f t="shared" si="27"/>
        <v>0</v>
      </c>
      <c r="Q82" s="43">
        <f t="shared" si="35"/>
        <v>0</v>
      </c>
      <c r="R82" s="99" t="str">
        <f t="shared" si="24"/>
        <v>0</v>
      </c>
      <c r="S82" s="43">
        <f t="shared" si="28"/>
        <v>0</v>
      </c>
      <c r="T82" s="43">
        <f t="shared" si="29"/>
        <v>0</v>
      </c>
      <c r="U82" s="43">
        <f t="shared" si="30"/>
        <v>0</v>
      </c>
      <c r="V82" s="43">
        <f t="shared" si="31"/>
        <v>0</v>
      </c>
      <c r="W82" s="43">
        <f t="shared" si="32"/>
        <v>0</v>
      </c>
      <c r="X82" s="43">
        <f t="shared" si="33"/>
        <v>0</v>
      </c>
      <c r="Y82" s="121" t="str">
        <f t="shared" si="25"/>
        <v>-</v>
      </c>
    </row>
    <row r="83" spans="1:25" ht="39">
      <c r="A83" s="8" t="s">
        <v>212</v>
      </c>
      <c r="B83" s="8" t="s">
        <v>213</v>
      </c>
      <c r="C83" s="8" t="s">
        <v>214</v>
      </c>
      <c r="D83" s="9">
        <f>'т.2020 выгрузка'!D75</f>
        <v>0</v>
      </c>
      <c r="E83" s="9">
        <f>'т.2020 выгрузка'!E75</f>
        <v>0</v>
      </c>
      <c r="F83" s="9">
        <f>'т.2020 выгрузка'!F75</f>
        <v>0</v>
      </c>
      <c r="G83" s="9">
        <f>'т.2020 выгрузка'!G75</f>
        <v>0</v>
      </c>
      <c r="H83" s="9">
        <f>'т.2020 выгрузка'!H75</f>
        <v>0</v>
      </c>
      <c r="I83" s="9">
        <f>'т.2020 выгрузка'!I75</f>
        <v>0</v>
      </c>
      <c r="J83" s="9">
        <f>'т.2020 выгрузка'!J75</f>
        <v>0</v>
      </c>
      <c r="K83" s="9">
        <f>'т.2020 выгрузка'!K75</f>
        <v>0</v>
      </c>
      <c r="L83" s="9">
        <f>'т.2020 выгрузка'!L75</f>
        <v>0</v>
      </c>
      <c r="M83" s="9">
        <f>'т.2020 выгрузка'!M75</f>
        <v>0</v>
      </c>
      <c r="N83" s="9">
        <f>'т.2020 выгрузка'!N75</f>
        <v>0</v>
      </c>
      <c r="O83" s="9">
        <f>'т.2020 выгрузка'!O75</f>
        <v>0</v>
      </c>
      <c r="P83" s="43">
        <f t="shared" si="27"/>
        <v>0</v>
      </c>
      <c r="Q83" s="43">
        <f t="shared" si="35"/>
        <v>0</v>
      </c>
      <c r="R83" s="99" t="str">
        <f t="shared" si="24"/>
        <v>0</v>
      </c>
      <c r="S83" s="43">
        <f t="shared" si="28"/>
        <v>0</v>
      </c>
      <c r="T83" s="43">
        <f t="shared" si="29"/>
        <v>0</v>
      </c>
      <c r="U83" s="43">
        <f t="shared" si="30"/>
        <v>0</v>
      </c>
      <c r="V83" s="43">
        <f t="shared" si="31"/>
        <v>0</v>
      </c>
      <c r="W83" s="43">
        <f t="shared" si="32"/>
        <v>0</v>
      </c>
      <c r="X83" s="43">
        <f t="shared" si="33"/>
        <v>0</v>
      </c>
      <c r="Y83" s="121" t="str">
        <f t="shared" si="25"/>
        <v>-</v>
      </c>
    </row>
    <row r="84" spans="1:25" ht="26.25">
      <c r="A84" s="8" t="s">
        <v>215</v>
      </c>
      <c r="B84" s="8" t="s">
        <v>216</v>
      </c>
      <c r="C84" s="8" t="s">
        <v>217</v>
      </c>
      <c r="D84" s="9">
        <f>'т.2020 выгрузка'!D76</f>
        <v>0</v>
      </c>
      <c r="E84" s="9">
        <f>'т.2020 выгрузка'!E76</f>
        <v>0</v>
      </c>
      <c r="F84" s="9">
        <f>'т.2020 выгрузка'!F76</f>
        <v>0</v>
      </c>
      <c r="G84" s="9">
        <f>'т.2020 выгрузка'!G76</f>
        <v>0</v>
      </c>
      <c r="H84" s="9">
        <f>'т.2020 выгрузка'!H76</f>
        <v>0</v>
      </c>
      <c r="I84" s="9">
        <f>'т.2020 выгрузка'!I76</f>
        <v>0</v>
      </c>
      <c r="J84" s="9">
        <f>'т.2020 выгрузка'!J76</f>
        <v>0</v>
      </c>
      <c r="K84" s="9">
        <f>'т.2020 выгрузка'!K76</f>
        <v>0</v>
      </c>
      <c r="L84" s="9">
        <f>'т.2020 выгрузка'!L76</f>
        <v>0</v>
      </c>
      <c r="M84" s="9">
        <f>'т.2020 выгрузка'!M76</f>
        <v>0</v>
      </c>
      <c r="N84" s="9">
        <f>'т.2020 выгрузка'!N76</f>
        <v>0</v>
      </c>
      <c r="O84" s="9">
        <f>'т.2020 выгрузка'!O76</f>
        <v>0</v>
      </c>
      <c r="P84" s="43">
        <f t="shared" si="27"/>
        <v>0</v>
      </c>
      <c r="Q84" s="43">
        <f t="shared" si="35"/>
        <v>0</v>
      </c>
      <c r="R84" s="99" t="str">
        <f t="shared" si="24"/>
        <v>0</v>
      </c>
      <c r="S84" s="43">
        <f t="shared" si="28"/>
        <v>0</v>
      </c>
      <c r="T84" s="43">
        <f t="shared" si="29"/>
        <v>0</v>
      </c>
      <c r="U84" s="43">
        <f t="shared" si="30"/>
        <v>0</v>
      </c>
      <c r="V84" s="43">
        <f t="shared" si="31"/>
        <v>0</v>
      </c>
      <c r="W84" s="43">
        <f t="shared" si="32"/>
        <v>0</v>
      </c>
      <c r="X84" s="43">
        <f t="shared" si="33"/>
        <v>0</v>
      </c>
      <c r="Y84" s="121" t="str">
        <f t="shared" si="25"/>
        <v>-</v>
      </c>
    </row>
    <row r="85" spans="1:25" ht="15">
      <c r="A85" s="8" t="s">
        <v>218</v>
      </c>
      <c r="B85" s="8" t="s">
        <v>219</v>
      </c>
      <c r="C85" s="8" t="s">
        <v>220</v>
      </c>
      <c r="D85" s="9">
        <f>'т.2020 выгрузка'!D77</f>
        <v>0</v>
      </c>
      <c r="E85" s="9">
        <f>'т.2020 выгрузка'!E77</f>
        <v>0</v>
      </c>
      <c r="F85" s="9">
        <f>'т.2020 выгрузка'!F77</f>
        <v>0</v>
      </c>
      <c r="G85" s="9">
        <f>'т.2020 выгрузка'!G77</f>
        <v>0</v>
      </c>
      <c r="H85" s="9">
        <f>'т.2020 выгрузка'!H77</f>
        <v>0</v>
      </c>
      <c r="I85" s="9">
        <f>'т.2020 выгрузка'!I77</f>
        <v>0</v>
      </c>
      <c r="J85" s="9">
        <f>'т.2020 выгрузка'!J77</f>
        <v>0</v>
      </c>
      <c r="K85" s="9">
        <f>'т.2020 выгрузка'!K77</f>
        <v>0</v>
      </c>
      <c r="L85" s="9">
        <f>'т.2020 выгрузка'!L77</f>
        <v>0</v>
      </c>
      <c r="M85" s="9">
        <f>'т.2020 выгрузка'!M77</f>
        <v>0</v>
      </c>
      <c r="N85" s="9">
        <f>'т.2020 выгрузка'!N77</f>
        <v>0</v>
      </c>
      <c r="O85" s="9">
        <f>'т.2020 выгрузка'!O77</f>
        <v>0</v>
      </c>
      <c r="P85" s="43">
        <f t="shared" si="27"/>
        <v>0</v>
      </c>
      <c r="Q85" s="43">
        <f>D85-G85</f>
        <v>0</v>
      </c>
      <c r="R85" s="99" t="str">
        <f t="shared" si="24"/>
        <v>0</v>
      </c>
      <c r="S85" s="43">
        <f t="shared" si="28"/>
        <v>0</v>
      </c>
      <c r="T85" s="43">
        <f t="shared" si="29"/>
        <v>0</v>
      </c>
      <c r="U85" s="43">
        <f t="shared" si="30"/>
        <v>0</v>
      </c>
      <c r="V85" s="43">
        <f t="shared" si="31"/>
        <v>0</v>
      </c>
      <c r="W85" s="43">
        <f t="shared" si="32"/>
        <v>0</v>
      </c>
      <c r="X85" s="43">
        <f t="shared" si="33"/>
        <v>0</v>
      </c>
      <c r="Y85" s="121" t="str">
        <f t="shared" si="25"/>
        <v>-</v>
      </c>
    </row>
    <row r="86" spans="1:25" ht="26.25">
      <c r="A86" s="8" t="s">
        <v>221</v>
      </c>
      <c r="B86" s="8" t="s">
        <v>222</v>
      </c>
      <c r="C86" s="8" t="s">
        <v>223</v>
      </c>
      <c r="D86" s="9">
        <f>'т.2020 выгрузка'!D78</f>
        <v>0</v>
      </c>
      <c r="E86" s="9">
        <f>'т.2020 выгрузка'!E78</f>
        <v>0</v>
      </c>
      <c r="F86" s="9">
        <f>'т.2020 выгрузка'!F78</f>
        <v>0</v>
      </c>
      <c r="G86" s="9">
        <f>'т.2020 выгрузка'!G78</f>
        <v>0</v>
      </c>
      <c r="H86" s="9">
        <f>'т.2020 выгрузка'!H78</f>
        <v>0</v>
      </c>
      <c r="I86" s="9">
        <f>'т.2020 выгрузка'!I78</f>
        <v>0</v>
      </c>
      <c r="J86" s="9">
        <f>'т.2020 выгрузка'!J78</f>
        <v>0</v>
      </c>
      <c r="K86" s="9">
        <f>'т.2020 выгрузка'!K78</f>
        <v>0</v>
      </c>
      <c r="L86" s="9">
        <f>'т.2020 выгрузка'!L78</f>
        <v>0</v>
      </c>
      <c r="M86" s="9">
        <f>'т.2020 выгрузка'!M78</f>
        <v>0</v>
      </c>
      <c r="N86" s="9">
        <f>'т.2020 выгрузка'!N78</f>
        <v>0</v>
      </c>
      <c r="O86" s="9">
        <f>'т.2020 выгрузка'!O78</f>
        <v>0</v>
      </c>
      <c r="P86" s="43">
        <f t="shared" si="27"/>
        <v>0</v>
      </c>
      <c r="Q86" s="43">
        <f t="shared" ref="Q86:Q90" si="36">D86-G86</f>
        <v>0</v>
      </c>
      <c r="R86" s="99" t="str">
        <f t="shared" si="24"/>
        <v>0</v>
      </c>
      <c r="S86" s="43">
        <f t="shared" si="28"/>
        <v>0</v>
      </c>
      <c r="T86" s="43">
        <f t="shared" si="29"/>
        <v>0</v>
      </c>
      <c r="U86" s="43">
        <f t="shared" si="30"/>
        <v>0</v>
      </c>
      <c r="V86" s="43">
        <f t="shared" si="31"/>
        <v>0</v>
      </c>
      <c r="W86" s="43">
        <f t="shared" si="32"/>
        <v>0</v>
      </c>
      <c r="X86" s="43">
        <f t="shared" si="33"/>
        <v>0</v>
      </c>
      <c r="Y86" s="121" t="str">
        <f t="shared" si="25"/>
        <v>-</v>
      </c>
    </row>
    <row r="87" spans="1:25" ht="51.75">
      <c r="A87" s="8" t="s">
        <v>224</v>
      </c>
      <c r="B87" s="8" t="s">
        <v>225</v>
      </c>
      <c r="C87" s="8" t="s">
        <v>226</v>
      </c>
      <c r="D87" s="9">
        <f>'т.2020 выгрузка'!D79</f>
        <v>0</v>
      </c>
      <c r="E87" s="9">
        <f>'т.2020 выгрузка'!E79</f>
        <v>0</v>
      </c>
      <c r="F87" s="9">
        <f>'т.2020 выгрузка'!F79</f>
        <v>0</v>
      </c>
      <c r="G87" s="9">
        <f>'т.2020 выгрузка'!G79</f>
        <v>0</v>
      </c>
      <c r="H87" s="9">
        <f>'т.2020 выгрузка'!H79</f>
        <v>0</v>
      </c>
      <c r="I87" s="9">
        <f>'т.2020 выгрузка'!I79</f>
        <v>0</v>
      </c>
      <c r="J87" s="9">
        <f>'т.2020 выгрузка'!J79</f>
        <v>0</v>
      </c>
      <c r="K87" s="9">
        <f>'т.2020 выгрузка'!K79</f>
        <v>0</v>
      </c>
      <c r="L87" s="9">
        <f>'т.2020 выгрузка'!L79</f>
        <v>0</v>
      </c>
      <c r="M87" s="9">
        <f>'т.2020 выгрузка'!M79</f>
        <v>0</v>
      </c>
      <c r="N87" s="9">
        <f>'т.2020 выгрузка'!N79</f>
        <v>0</v>
      </c>
      <c r="O87" s="9">
        <f>'т.2020 выгрузка'!O79</f>
        <v>0</v>
      </c>
      <c r="P87" s="43">
        <f t="shared" si="27"/>
        <v>0</v>
      </c>
      <c r="Q87" s="43">
        <f t="shared" si="36"/>
        <v>0</v>
      </c>
      <c r="R87" s="99" t="str">
        <f t="shared" si="24"/>
        <v>0</v>
      </c>
      <c r="S87" s="43">
        <f t="shared" si="28"/>
        <v>0</v>
      </c>
      <c r="T87" s="43">
        <f t="shared" si="29"/>
        <v>0</v>
      </c>
      <c r="U87" s="43">
        <f t="shared" si="30"/>
        <v>0</v>
      </c>
      <c r="V87" s="43">
        <f t="shared" si="31"/>
        <v>0</v>
      </c>
      <c r="W87" s="43">
        <f t="shared" si="32"/>
        <v>0</v>
      </c>
      <c r="X87" s="43">
        <f t="shared" si="33"/>
        <v>0</v>
      </c>
      <c r="Y87" s="121" t="str">
        <f t="shared" si="25"/>
        <v>-</v>
      </c>
    </row>
    <row r="88" spans="1:25" ht="15">
      <c r="A88" s="8" t="s">
        <v>227</v>
      </c>
      <c r="B88" s="8" t="s">
        <v>228</v>
      </c>
      <c r="C88" s="8" t="s">
        <v>229</v>
      </c>
      <c r="D88" s="9">
        <f>'т.2020 выгрузка'!D80</f>
        <v>0</v>
      </c>
      <c r="E88" s="9">
        <f>'т.2020 выгрузка'!E80</f>
        <v>0</v>
      </c>
      <c r="F88" s="9">
        <f>'т.2020 выгрузка'!F80</f>
        <v>0</v>
      </c>
      <c r="G88" s="9">
        <f>'т.2020 выгрузка'!G80</f>
        <v>0</v>
      </c>
      <c r="H88" s="9">
        <f>'т.2020 выгрузка'!H80</f>
        <v>0</v>
      </c>
      <c r="I88" s="9">
        <f>'т.2020 выгрузка'!I80</f>
        <v>0</v>
      </c>
      <c r="J88" s="9">
        <f>'т.2020 выгрузка'!J80</f>
        <v>0</v>
      </c>
      <c r="K88" s="9">
        <f>'т.2020 выгрузка'!K80</f>
        <v>0</v>
      </c>
      <c r="L88" s="9">
        <f>'т.2020 выгрузка'!L80</f>
        <v>0</v>
      </c>
      <c r="M88" s="9">
        <f>'т.2020 выгрузка'!M80</f>
        <v>0</v>
      </c>
      <c r="N88" s="9">
        <f>'т.2020 выгрузка'!N80</f>
        <v>0</v>
      </c>
      <c r="O88" s="9">
        <f>'т.2020 выгрузка'!O80</f>
        <v>0</v>
      </c>
      <c r="P88" s="43">
        <f t="shared" si="27"/>
        <v>0</v>
      </c>
      <c r="Q88" s="43">
        <f t="shared" si="36"/>
        <v>0</v>
      </c>
      <c r="R88" s="99" t="str">
        <f t="shared" si="24"/>
        <v>0</v>
      </c>
      <c r="S88" s="43">
        <f t="shared" si="28"/>
        <v>0</v>
      </c>
      <c r="T88" s="43">
        <f t="shared" si="29"/>
        <v>0</v>
      </c>
      <c r="U88" s="43">
        <f t="shared" si="30"/>
        <v>0</v>
      </c>
      <c r="V88" s="43">
        <f t="shared" si="31"/>
        <v>0</v>
      </c>
      <c r="W88" s="43">
        <f t="shared" si="32"/>
        <v>0</v>
      </c>
      <c r="X88" s="43">
        <f t="shared" si="33"/>
        <v>0</v>
      </c>
      <c r="Y88" s="121" t="str">
        <f t="shared" si="25"/>
        <v>-</v>
      </c>
    </row>
    <row r="89" spans="1:25" ht="26.25">
      <c r="A89" s="8" t="s">
        <v>230</v>
      </c>
      <c r="B89" s="8" t="s">
        <v>231</v>
      </c>
      <c r="C89" s="8" t="s">
        <v>232</v>
      </c>
      <c r="D89" s="9">
        <f>'т.2020 выгрузка'!D81</f>
        <v>0</v>
      </c>
      <c r="E89" s="9">
        <f>'т.2020 выгрузка'!E81</f>
        <v>0</v>
      </c>
      <c r="F89" s="9">
        <f>'т.2020 выгрузка'!F81</f>
        <v>0</v>
      </c>
      <c r="G89" s="9">
        <f>'т.2020 выгрузка'!G81</f>
        <v>0</v>
      </c>
      <c r="H89" s="9">
        <f>'т.2020 выгрузка'!H81</f>
        <v>0</v>
      </c>
      <c r="I89" s="9">
        <f>'т.2020 выгрузка'!I81</f>
        <v>0</v>
      </c>
      <c r="J89" s="9">
        <f>'т.2020 выгрузка'!J81</f>
        <v>0</v>
      </c>
      <c r="K89" s="9">
        <f>'т.2020 выгрузка'!K81</f>
        <v>0</v>
      </c>
      <c r="L89" s="9">
        <f>'т.2020 выгрузка'!L81</f>
        <v>0</v>
      </c>
      <c r="M89" s="9">
        <f>'т.2020 выгрузка'!M81</f>
        <v>0</v>
      </c>
      <c r="N89" s="9">
        <f>'т.2020 выгрузка'!N81</f>
        <v>0</v>
      </c>
      <c r="O89" s="9">
        <f>'т.2020 выгрузка'!O81</f>
        <v>0</v>
      </c>
      <c r="P89" s="43">
        <f t="shared" si="27"/>
        <v>0</v>
      </c>
      <c r="Q89" s="43">
        <f t="shared" si="36"/>
        <v>0</v>
      </c>
      <c r="R89" s="99" t="str">
        <f t="shared" si="24"/>
        <v>0</v>
      </c>
      <c r="S89" s="43">
        <f t="shared" si="28"/>
        <v>0</v>
      </c>
      <c r="T89" s="43">
        <f t="shared" si="29"/>
        <v>0</v>
      </c>
      <c r="U89" s="43">
        <f t="shared" si="30"/>
        <v>0</v>
      </c>
      <c r="V89" s="43">
        <f t="shared" si="31"/>
        <v>0</v>
      </c>
      <c r="W89" s="43">
        <f t="shared" si="32"/>
        <v>0</v>
      </c>
      <c r="X89" s="43">
        <f t="shared" si="33"/>
        <v>0</v>
      </c>
      <c r="Y89" s="121" t="str">
        <f t="shared" si="25"/>
        <v>-</v>
      </c>
    </row>
    <row r="90" spans="1:25" ht="15">
      <c r="A90" s="8" t="s">
        <v>233</v>
      </c>
      <c r="B90" s="8" t="s">
        <v>234</v>
      </c>
      <c r="C90" s="8" t="s">
        <v>235</v>
      </c>
      <c r="D90" s="9">
        <f>'т.2020 выгрузка'!D82</f>
        <v>0</v>
      </c>
      <c r="E90" s="9">
        <f>'т.2020 выгрузка'!E82</f>
        <v>0</v>
      </c>
      <c r="F90" s="9">
        <f>'т.2020 выгрузка'!F82</f>
        <v>0</v>
      </c>
      <c r="G90" s="9">
        <f>'т.2020 выгрузка'!G82</f>
        <v>0</v>
      </c>
      <c r="H90" s="9">
        <f>'т.2020 выгрузка'!H82</f>
        <v>0</v>
      </c>
      <c r="I90" s="9">
        <f>'т.2020 выгрузка'!I82</f>
        <v>0</v>
      </c>
      <c r="J90" s="9">
        <f>'т.2020 выгрузка'!J82</f>
        <v>0</v>
      </c>
      <c r="K90" s="9">
        <f>'т.2020 выгрузка'!K82</f>
        <v>0</v>
      </c>
      <c r="L90" s="9">
        <f>'т.2020 выгрузка'!L82</f>
        <v>0</v>
      </c>
      <c r="M90" s="9">
        <f>'т.2020 выгрузка'!M82</f>
        <v>0</v>
      </c>
      <c r="N90" s="9">
        <f>'т.2020 выгрузка'!N82</f>
        <v>0</v>
      </c>
      <c r="O90" s="9">
        <f>'т.2020 выгрузка'!O82</f>
        <v>0</v>
      </c>
      <c r="P90" s="43">
        <f t="shared" si="27"/>
        <v>0</v>
      </c>
      <c r="Q90" s="43">
        <f t="shared" si="36"/>
        <v>0</v>
      </c>
      <c r="R90" s="99" t="str">
        <f t="shared" si="24"/>
        <v>0</v>
      </c>
      <c r="S90" s="43">
        <f t="shared" si="28"/>
        <v>0</v>
      </c>
      <c r="T90" s="43">
        <f t="shared" si="29"/>
        <v>0</v>
      </c>
      <c r="U90" s="43">
        <f t="shared" si="30"/>
        <v>0</v>
      </c>
      <c r="V90" s="43">
        <f t="shared" si="31"/>
        <v>0</v>
      </c>
      <c r="W90" s="43">
        <f t="shared" si="32"/>
        <v>0</v>
      </c>
      <c r="X90" s="43">
        <f t="shared" si="33"/>
        <v>0</v>
      </c>
      <c r="Y90" s="121" t="str">
        <f t="shared" si="25"/>
        <v>-</v>
      </c>
    </row>
    <row r="91" spans="1:25" ht="26.25">
      <c r="A91" s="8" t="s">
        <v>236</v>
      </c>
      <c r="B91" s="8" t="s">
        <v>237</v>
      </c>
      <c r="C91" s="8" t="s">
        <v>238</v>
      </c>
      <c r="D91" s="9">
        <f>'т.2020 выгрузка'!D83</f>
        <v>0</v>
      </c>
      <c r="E91" s="9">
        <f>'т.2020 выгрузка'!E83</f>
        <v>0</v>
      </c>
      <c r="F91" s="9">
        <f>'т.2020 выгрузка'!F83</f>
        <v>0</v>
      </c>
      <c r="G91" s="9">
        <f>'т.2020 выгрузка'!G83</f>
        <v>0</v>
      </c>
      <c r="H91" s="9">
        <f>'т.2020 выгрузка'!H83</f>
        <v>0</v>
      </c>
      <c r="I91" s="9">
        <f>'т.2020 выгрузка'!I83</f>
        <v>0</v>
      </c>
      <c r="J91" s="9">
        <f>'т.2020 выгрузка'!J83</f>
        <v>0</v>
      </c>
      <c r="K91" s="9">
        <f>'т.2020 выгрузка'!K83</f>
        <v>0</v>
      </c>
      <c r="L91" s="9">
        <f>'т.2020 выгрузка'!L83</f>
        <v>0</v>
      </c>
      <c r="M91" s="9">
        <f>'т.2020 выгрузка'!M83</f>
        <v>0</v>
      </c>
      <c r="N91" s="9">
        <f>'т.2020 выгрузка'!N83</f>
        <v>0</v>
      </c>
      <c r="O91" s="9">
        <f>'т.2020 выгрузка'!O83</f>
        <v>0</v>
      </c>
      <c r="P91" s="43">
        <f t="shared" si="27"/>
        <v>0</v>
      </c>
      <c r="Q91" s="43">
        <f>D91-G91</f>
        <v>0</v>
      </c>
      <c r="R91" s="99" t="str">
        <f t="shared" si="24"/>
        <v>0</v>
      </c>
      <c r="S91" s="43">
        <f t="shared" si="28"/>
        <v>0</v>
      </c>
      <c r="T91" s="43">
        <f t="shared" si="29"/>
        <v>0</v>
      </c>
      <c r="U91" s="43">
        <f t="shared" si="30"/>
        <v>0</v>
      </c>
      <c r="V91" s="43">
        <f t="shared" si="31"/>
        <v>0</v>
      </c>
      <c r="W91" s="43">
        <f t="shared" si="32"/>
        <v>0</v>
      </c>
      <c r="X91" s="43">
        <f t="shared" si="33"/>
        <v>0</v>
      </c>
      <c r="Y91" s="121" t="str">
        <f t="shared" si="25"/>
        <v>-</v>
      </c>
    </row>
    <row r="92" spans="1:25" ht="26.25">
      <c r="A92" s="8" t="s">
        <v>239</v>
      </c>
      <c r="B92" s="8" t="s">
        <v>240</v>
      </c>
      <c r="C92" s="8" t="s">
        <v>241</v>
      </c>
      <c r="D92" s="9">
        <f>'т.2020 выгрузка'!D84</f>
        <v>0</v>
      </c>
      <c r="E92" s="9">
        <f>'т.2020 выгрузка'!E84</f>
        <v>0</v>
      </c>
      <c r="F92" s="9">
        <f>'т.2020 выгрузка'!F84</f>
        <v>0</v>
      </c>
      <c r="G92" s="9">
        <f>'т.2020 выгрузка'!G84</f>
        <v>0</v>
      </c>
      <c r="H92" s="9">
        <f>'т.2020 выгрузка'!H84</f>
        <v>0</v>
      </c>
      <c r="I92" s="9">
        <f>'т.2020 выгрузка'!I84</f>
        <v>0</v>
      </c>
      <c r="J92" s="9">
        <f>'т.2020 выгрузка'!J84</f>
        <v>0</v>
      </c>
      <c r="K92" s="9">
        <f>'т.2020 выгрузка'!K84</f>
        <v>0</v>
      </c>
      <c r="L92" s="9">
        <f>'т.2020 выгрузка'!L84</f>
        <v>0</v>
      </c>
      <c r="M92" s="9">
        <f>'т.2020 выгрузка'!M84</f>
        <v>0</v>
      </c>
      <c r="N92" s="9">
        <f>'т.2020 выгрузка'!N84</f>
        <v>0</v>
      </c>
      <c r="O92" s="9">
        <f>'т.2020 выгрузка'!O84</f>
        <v>0</v>
      </c>
      <c r="P92" s="43">
        <f t="shared" si="27"/>
        <v>0</v>
      </c>
      <c r="Q92" s="43">
        <f t="shared" ref="Q92:Q98" si="37">D92-G92</f>
        <v>0</v>
      </c>
      <c r="R92" s="99" t="str">
        <f t="shared" si="24"/>
        <v>0</v>
      </c>
      <c r="S92" s="43">
        <f t="shared" si="28"/>
        <v>0</v>
      </c>
      <c r="T92" s="43">
        <f t="shared" si="29"/>
        <v>0</v>
      </c>
      <c r="U92" s="43">
        <f t="shared" si="30"/>
        <v>0</v>
      </c>
      <c r="V92" s="43">
        <f t="shared" si="31"/>
        <v>0</v>
      </c>
      <c r="W92" s="43">
        <f t="shared" si="32"/>
        <v>0</v>
      </c>
      <c r="X92" s="43">
        <f t="shared" si="33"/>
        <v>0</v>
      </c>
      <c r="Y92" s="121" t="str">
        <f t="shared" si="25"/>
        <v>-</v>
      </c>
    </row>
    <row r="93" spans="1:25" ht="39">
      <c r="A93" s="8" t="s">
        <v>242</v>
      </c>
      <c r="B93" s="8" t="s">
        <v>243</v>
      </c>
      <c r="C93" s="8" t="s">
        <v>244</v>
      </c>
      <c r="D93" s="9">
        <f>'т.2020 выгрузка'!D85</f>
        <v>0</v>
      </c>
      <c r="E93" s="9">
        <f>'т.2020 выгрузка'!E85</f>
        <v>0</v>
      </c>
      <c r="F93" s="9">
        <f>'т.2020 выгрузка'!F85</f>
        <v>0</v>
      </c>
      <c r="G93" s="9">
        <f>'т.2020 выгрузка'!G85</f>
        <v>0</v>
      </c>
      <c r="H93" s="9">
        <f>'т.2020 выгрузка'!H85</f>
        <v>0</v>
      </c>
      <c r="I93" s="9">
        <f>'т.2020 выгрузка'!I85</f>
        <v>0</v>
      </c>
      <c r="J93" s="9">
        <f>'т.2020 выгрузка'!J85</f>
        <v>0</v>
      </c>
      <c r="K93" s="9">
        <f>'т.2020 выгрузка'!K85</f>
        <v>0</v>
      </c>
      <c r="L93" s="9">
        <f>'т.2020 выгрузка'!L85</f>
        <v>0</v>
      </c>
      <c r="M93" s="9">
        <f>'т.2020 выгрузка'!M85</f>
        <v>0</v>
      </c>
      <c r="N93" s="9">
        <f>'т.2020 выгрузка'!N85</f>
        <v>0</v>
      </c>
      <c r="O93" s="9">
        <f>'т.2020 выгрузка'!O85</f>
        <v>0</v>
      </c>
      <c r="P93" s="43">
        <f t="shared" si="27"/>
        <v>0</v>
      </c>
      <c r="Q93" s="43">
        <f t="shared" si="37"/>
        <v>0</v>
      </c>
      <c r="R93" s="99" t="str">
        <f t="shared" si="24"/>
        <v>0</v>
      </c>
      <c r="S93" s="43">
        <f t="shared" si="28"/>
        <v>0</v>
      </c>
      <c r="T93" s="43">
        <f t="shared" si="29"/>
        <v>0</v>
      </c>
      <c r="U93" s="43">
        <f t="shared" si="30"/>
        <v>0</v>
      </c>
      <c r="V93" s="43">
        <f t="shared" si="31"/>
        <v>0</v>
      </c>
      <c r="W93" s="43">
        <f t="shared" si="32"/>
        <v>0</v>
      </c>
      <c r="X93" s="43">
        <f t="shared" si="33"/>
        <v>0</v>
      </c>
      <c r="Y93" s="121" t="str">
        <f t="shared" si="25"/>
        <v>-</v>
      </c>
    </row>
    <row r="94" spans="1:25" ht="51.75">
      <c r="A94" s="8" t="s">
        <v>245</v>
      </c>
      <c r="B94" s="8" t="s">
        <v>246</v>
      </c>
      <c r="C94" s="8" t="s">
        <v>247</v>
      </c>
      <c r="D94" s="9">
        <f>'т.2020 выгрузка'!D86</f>
        <v>0</v>
      </c>
      <c r="E94" s="9">
        <f>'т.2020 выгрузка'!E86</f>
        <v>0</v>
      </c>
      <c r="F94" s="9">
        <f>'т.2020 выгрузка'!F86</f>
        <v>0</v>
      </c>
      <c r="G94" s="9">
        <f>'т.2020 выгрузка'!G86</f>
        <v>0</v>
      </c>
      <c r="H94" s="9">
        <f>'т.2020 выгрузка'!H86</f>
        <v>0</v>
      </c>
      <c r="I94" s="9">
        <f>'т.2020 выгрузка'!I86</f>
        <v>0</v>
      </c>
      <c r="J94" s="9">
        <f>'т.2020 выгрузка'!J86</f>
        <v>0</v>
      </c>
      <c r="K94" s="9">
        <f>'т.2020 выгрузка'!K86</f>
        <v>0</v>
      </c>
      <c r="L94" s="9">
        <f>'т.2020 выгрузка'!L86</f>
        <v>0</v>
      </c>
      <c r="M94" s="9">
        <f>'т.2020 выгрузка'!M86</f>
        <v>0</v>
      </c>
      <c r="N94" s="9">
        <f>'т.2020 выгрузка'!N86</f>
        <v>0</v>
      </c>
      <c r="O94" s="9">
        <f>'т.2020 выгрузка'!O86</f>
        <v>0</v>
      </c>
      <c r="P94" s="43">
        <f t="shared" si="27"/>
        <v>0</v>
      </c>
      <c r="Q94" s="43">
        <f t="shared" si="37"/>
        <v>0</v>
      </c>
      <c r="R94" s="99" t="str">
        <f t="shared" si="24"/>
        <v>0</v>
      </c>
      <c r="S94" s="43">
        <f t="shared" si="28"/>
        <v>0</v>
      </c>
      <c r="T94" s="43">
        <f t="shared" si="29"/>
        <v>0</v>
      </c>
      <c r="U94" s="43">
        <f t="shared" si="30"/>
        <v>0</v>
      </c>
      <c r="V94" s="43">
        <f t="shared" si="31"/>
        <v>0</v>
      </c>
      <c r="W94" s="43">
        <f t="shared" si="32"/>
        <v>0</v>
      </c>
      <c r="X94" s="43">
        <f t="shared" si="33"/>
        <v>0</v>
      </c>
      <c r="Y94" s="121" t="str">
        <f t="shared" si="25"/>
        <v>-</v>
      </c>
    </row>
    <row r="95" spans="1:25" ht="15">
      <c r="A95" s="8" t="s">
        <v>248</v>
      </c>
      <c r="B95" s="8" t="s">
        <v>249</v>
      </c>
      <c r="C95" s="8" t="s">
        <v>250</v>
      </c>
      <c r="D95" s="9">
        <f>'т.2020 выгрузка'!D87</f>
        <v>0</v>
      </c>
      <c r="E95" s="9">
        <f>'т.2020 выгрузка'!E87</f>
        <v>0</v>
      </c>
      <c r="F95" s="9">
        <f>'т.2020 выгрузка'!F87</f>
        <v>0</v>
      </c>
      <c r="G95" s="9">
        <f>'т.2020 выгрузка'!G87</f>
        <v>0</v>
      </c>
      <c r="H95" s="9">
        <f>'т.2020 выгрузка'!H87</f>
        <v>0</v>
      </c>
      <c r="I95" s="9">
        <f>'т.2020 выгрузка'!I87</f>
        <v>0</v>
      </c>
      <c r="J95" s="9">
        <f>'т.2020 выгрузка'!J87</f>
        <v>0</v>
      </c>
      <c r="K95" s="9">
        <f>'т.2020 выгрузка'!K87</f>
        <v>0</v>
      </c>
      <c r="L95" s="9">
        <f>'т.2020 выгрузка'!L87</f>
        <v>0</v>
      </c>
      <c r="M95" s="9">
        <f>'т.2020 выгрузка'!M87</f>
        <v>0</v>
      </c>
      <c r="N95" s="9">
        <f>'т.2020 выгрузка'!N87</f>
        <v>0</v>
      </c>
      <c r="O95" s="9">
        <f>'т.2020 выгрузка'!O87</f>
        <v>0</v>
      </c>
      <c r="P95" s="43">
        <f t="shared" si="27"/>
        <v>0</v>
      </c>
      <c r="Q95" s="43">
        <f t="shared" si="37"/>
        <v>0</v>
      </c>
      <c r="R95" s="99" t="str">
        <f t="shared" si="24"/>
        <v>0</v>
      </c>
      <c r="S95" s="43">
        <f t="shared" si="28"/>
        <v>0</v>
      </c>
      <c r="T95" s="43">
        <f t="shared" si="29"/>
        <v>0</v>
      </c>
      <c r="U95" s="43">
        <f t="shared" si="30"/>
        <v>0</v>
      </c>
      <c r="V95" s="43">
        <f t="shared" si="31"/>
        <v>0</v>
      </c>
      <c r="W95" s="43">
        <f t="shared" si="32"/>
        <v>0</v>
      </c>
      <c r="X95" s="43">
        <f t="shared" si="33"/>
        <v>0</v>
      </c>
      <c r="Y95" s="121" t="str">
        <f t="shared" si="25"/>
        <v>-</v>
      </c>
    </row>
    <row r="96" spans="1:25" ht="26.25">
      <c r="A96" s="8" t="s">
        <v>251</v>
      </c>
      <c r="B96" s="8" t="s">
        <v>252</v>
      </c>
      <c r="C96" s="8" t="s">
        <v>253</v>
      </c>
      <c r="D96" s="9">
        <f>'т.2020 выгрузка'!D88</f>
        <v>0</v>
      </c>
      <c r="E96" s="9">
        <f>'т.2020 выгрузка'!E88</f>
        <v>0</v>
      </c>
      <c r="F96" s="9">
        <f>'т.2020 выгрузка'!F88</f>
        <v>0</v>
      </c>
      <c r="G96" s="9">
        <f>'т.2020 выгрузка'!G88</f>
        <v>0</v>
      </c>
      <c r="H96" s="9">
        <f>'т.2020 выгрузка'!H88</f>
        <v>0</v>
      </c>
      <c r="I96" s="9">
        <f>'т.2020 выгрузка'!I88</f>
        <v>0</v>
      </c>
      <c r="J96" s="9">
        <f>'т.2020 выгрузка'!J88</f>
        <v>0</v>
      </c>
      <c r="K96" s="9">
        <f>'т.2020 выгрузка'!K88</f>
        <v>0</v>
      </c>
      <c r="L96" s="9">
        <f>'т.2020 выгрузка'!L88</f>
        <v>0</v>
      </c>
      <c r="M96" s="9">
        <f>'т.2020 выгрузка'!M88</f>
        <v>0</v>
      </c>
      <c r="N96" s="9">
        <f>'т.2020 выгрузка'!N88</f>
        <v>0</v>
      </c>
      <c r="O96" s="9">
        <f>'т.2020 выгрузка'!O88</f>
        <v>0</v>
      </c>
      <c r="P96" s="43">
        <f t="shared" si="27"/>
        <v>0</v>
      </c>
      <c r="Q96" s="43">
        <f t="shared" si="37"/>
        <v>0</v>
      </c>
      <c r="R96" s="99" t="str">
        <f t="shared" si="24"/>
        <v>0</v>
      </c>
      <c r="S96" s="43">
        <f t="shared" si="28"/>
        <v>0</v>
      </c>
      <c r="T96" s="43">
        <f t="shared" si="29"/>
        <v>0</v>
      </c>
      <c r="U96" s="43">
        <f t="shared" si="30"/>
        <v>0</v>
      </c>
      <c r="V96" s="43">
        <f t="shared" si="31"/>
        <v>0</v>
      </c>
      <c r="W96" s="43">
        <f t="shared" si="32"/>
        <v>0</v>
      </c>
      <c r="X96" s="43">
        <f t="shared" si="33"/>
        <v>0</v>
      </c>
      <c r="Y96" s="121" t="str">
        <f t="shared" si="25"/>
        <v>-</v>
      </c>
    </row>
    <row r="97" spans="1:25" ht="15">
      <c r="A97" s="8" t="s">
        <v>254</v>
      </c>
      <c r="B97" s="8" t="s">
        <v>255</v>
      </c>
      <c r="C97" s="8" t="s">
        <v>256</v>
      </c>
      <c r="D97" s="9">
        <f>'т.2020 выгрузка'!D89</f>
        <v>0</v>
      </c>
      <c r="E97" s="9">
        <f>'т.2020 выгрузка'!E89</f>
        <v>0</v>
      </c>
      <c r="F97" s="9">
        <f>'т.2020 выгрузка'!F89</f>
        <v>0</v>
      </c>
      <c r="G97" s="9">
        <f>'т.2020 выгрузка'!G89</f>
        <v>0</v>
      </c>
      <c r="H97" s="9">
        <f>'т.2020 выгрузка'!H89</f>
        <v>0</v>
      </c>
      <c r="I97" s="9">
        <f>'т.2020 выгрузка'!I89</f>
        <v>0</v>
      </c>
      <c r="J97" s="9">
        <f>'т.2020 выгрузка'!J89</f>
        <v>0</v>
      </c>
      <c r="K97" s="9">
        <f>'т.2020 выгрузка'!K89</f>
        <v>0</v>
      </c>
      <c r="L97" s="9">
        <f>'т.2020 выгрузка'!L89</f>
        <v>0</v>
      </c>
      <c r="M97" s="9">
        <f>'т.2020 выгрузка'!M89</f>
        <v>0</v>
      </c>
      <c r="N97" s="9">
        <f>'т.2020 выгрузка'!N89</f>
        <v>0</v>
      </c>
      <c r="O97" s="9">
        <f>'т.2020 выгрузка'!O89</f>
        <v>0</v>
      </c>
      <c r="P97" s="43">
        <f t="shared" si="27"/>
        <v>0</v>
      </c>
      <c r="Q97" s="43">
        <f t="shared" si="37"/>
        <v>0</v>
      </c>
      <c r="R97" s="99" t="str">
        <f t="shared" si="24"/>
        <v>0</v>
      </c>
      <c r="S97" s="43">
        <f t="shared" si="28"/>
        <v>0</v>
      </c>
      <c r="T97" s="43">
        <f t="shared" si="29"/>
        <v>0</v>
      </c>
      <c r="U97" s="43">
        <f t="shared" si="30"/>
        <v>0</v>
      </c>
      <c r="V97" s="43">
        <f t="shared" si="31"/>
        <v>0</v>
      </c>
      <c r="W97" s="43">
        <f t="shared" si="32"/>
        <v>0</v>
      </c>
      <c r="X97" s="43">
        <f t="shared" si="33"/>
        <v>0</v>
      </c>
      <c r="Y97" s="121" t="str">
        <f t="shared" si="25"/>
        <v>-</v>
      </c>
    </row>
    <row r="98" spans="1:25" ht="15">
      <c r="A98" s="8" t="s">
        <v>257</v>
      </c>
      <c r="B98" s="8" t="s">
        <v>258</v>
      </c>
      <c r="C98" s="8" t="s">
        <v>259</v>
      </c>
      <c r="D98" s="9">
        <f>'т.2020 выгрузка'!D90</f>
        <v>0</v>
      </c>
      <c r="E98" s="9">
        <f>'т.2020 выгрузка'!E90</f>
        <v>0</v>
      </c>
      <c r="F98" s="9">
        <f>'т.2020 выгрузка'!F90</f>
        <v>0</v>
      </c>
      <c r="G98" s="9">
        <f>'т.2020 выгрузка'!G90</f>
        <v>0</v>
      </c>
      <c r="H98" s="9">
        <f>'т.2020 выгрузка'!H90</f>
        <v>0</v>
      </c>
      <c r="I98" s="9">
        <f>'т.2020 выгрузка'!I90</f>
        <v>0</v>
      </c>
      <c r="J98" s="9">
        <f>'т.2020 выгрузка'!J90</f>
        <v>0</v>
      </c>
      <c r="K98" s="9">
        <f>'т.2020 выгрузка'!K90</f>
        <v>0</v>
      </c>
      <c r="L98" s="9">
        <f>'т.2020 выгрузка'!L90</f>
        <v>0</v>
      </c>
      <c r="M98" s="9">
        <f>'т.2020 выгрузка'!M90</f>
        <v>0</v>
      </c>
      <c r="N98" s="9">
        <f>'т.2020 выгрузка'!N90</f>
        <v>0</v>
      </c>
      <c r="O98" s="9">
        <f>'т.2020 выгрузка'!O90</f>
        <v>0</v>
      </c>
      <c r="P98" s="43">
        <f t="shared" si="27"/>
        <v>0</v>
      </c>
      <c r="Q98" s="43">
        <f t="shared" si="37"/>
        <v>0</v>
      </c>
      <c r="R98" s="99" t="str">
        <f t="shared" si="24"/>
        <v>0</v>
      </c>
      <c r="S98" s="43">
        <f t="shared" si="28"/>
        <v>0</v>
      </c>
      <c r="T98" s="43">
        <f t="shared" si="29"/>
        <v>0</v>
      </c>
      <c r="U98" s="43">
        <f t="shared" si="30"/>
        <v>0</v>
      </c>
      <c r="V98" s="43">
        <f t="shared" si="31"/>
        <v>0</v>
      </c>
      <c r="W98" s="43">
        <f t="shared" si="32"/>
        <v>0</v>
      </c>
      <c r="X98" s="43">
        <f t="shared" si="33"/>
        <v>0</v>
      </c>
      <c r="Y98" s="121" t="str">
        <f t="shared" si="25"/>
        <v>-</v>
      </c>
    </row>
    <row r="99" spans="1:25" ht="26.25">
      <c r="A99" s="8" t="s">
        <v>260</v>
      </c>
      <c r="B99" s="8" t="s">
        <v>261</v>
      </c>
      <c r="C99" s="8" t="s">
        <v>262</v>
      </c>
      <c r="D99" s="9">
        <f>'т.2020 выгрузка'!D91</f>
        <v>0</v>
      </c>
      <c r="E99" s="9">
        <f>'т.2020 выгрузка'!E91</f>
        <v>0</v>
      </c>
      <c r="F99" s="9">
        <f>'т.2020 выгрузка'!F91</f>
        <v>0</v>
      </c>
      <c r="G99" s="9">
        <f>'т.2020 выгрузка'!G91</f>
        <v>0</v>
      </c>
      <c r="H99" s="9">
        <f>'т.2020 выгрузка'!H91</f>
        <v>0</v>
      </c>
      <c r="I99" s="9">
        <f>'т.2020 выгрузка'!I91</f>
        <v>0</v>
      </c>
      <c r="J99" s="9">
        <f>'т.2020 выгрузка'!J91</f>
        <v>0</v>
      </c>
      <c r="K99" s="9">
        <f>'т.2020 выгрузка'!K91</f>
        <v>0</v>
      </c>
      <c r="L99" s="9">
        <f>'т.2020 выгрузка'!L91</f>
        <v>0</v>
      </c>
      <c r="M99" s="9">
        <f>'т.2020 выгрузка'!M91</f>
        <v>0</v>
      </c>
      <c r="N99" s="9">
        <f>'т.2020 выгрузка'!N91</f>
        <v>0</v>
      </c>
      <c r="O99" s="9">
        <f>'т.2020 выгрузка'!O91</f>
        <v>0</v>
      </c>
      <c r="P99" s="43">
        <f t="shared" si="27"/>
        <v>0</v>
      </c>
      <c r="Q99" s="43">
        <f>D99-G99</f>
        <v>0</v>
      </c>
      <c r="R99" s="99" t="str">
        <f t="shared" si="24"/>
        <v>0</v>
      </c>
      <c r="S99" s="43">
        <f t="shared" si="28"/>
        <v>0</v>
      </c>
      <c r="T99" s="43">
        <f t="shared" si="29"/>
        <v>0</v>
      </c>
      <c r="U99" s="43">
        <f t="shared" si="30"/>
        <v>0</v>
      </c>
      <c r="V99" s="43">
        <f t="shared" si="31"/>
        <v>0</v>
      </c>
      <c r="W99" s="43">
        <f t="shared" si="32"/>
        <v>0</v>
      </c>
      <c r="X99" s="43">
        <f t="shared" si="33"/>
        <v>0</v>
      </c>
      <c r="Y99" s="121" t="str">
        <f t="shared" si="25"/>
        <v>-</v>
      </c>
    </row>
    <row r="100" spans="1:25" ht="15">
      <c r="A100" s="8" t="s">
        <v>263</v>
      </c>
      <c r="B100" s="8" t="s">
        <v>264</v>
      </c>
      <c r="C100" s="8" t="s">
        <v>265</v>
      </c>
      <c r="D100" s="9">
        <f>'т.2020 выгрузка'!D92</f>
        <v>0</v>
      </c>
      <c r="E100" s="9">
        <f>'т.2020 выгрузка'!E92</f>
        <v>0</v>
      </c>
      <c r="F100" s="9">
        <f>'т.2020 выгрузка'!F92</f>
        <v>0</v>
      </c>
      <c r="G100" s="9">
        <f>'т.2020 выгрузка'!G92</f>
        <v>0</v>
      </c>
      <c r="H100" s="9">
        <f>'т.2020 выгрузка'!H92</f>
        <v>0</v>
      </c>
      <c r="I100" s="9">
        <f>'т.2020 выгрузка'!I92</f>
        <v>0</v>
      </c>
      <c r="J100" s="9">
        <f>'т.2020 выгрузка'!J92</f>
        <v>0</v>
      </c>
      <c r="K100" s="9">
        <f>'т.2020 выгрузка'!K92</f>
        <v>0</v>
      </c>
      <c r="L100" s="9">
        <f>'т.2020 выгрузка'!L92</f>
        <v>0</v>
      </c>
      <c r="M100" s="9">
        <f>'т.2020 выгрузка'!M92</f>
        <v>0</v>
      </c>
      <c r="N100" s="9">
        <f>'т.2020 выгрузка'!N92</f>
        <v>0</v>
      </c>
      <c r="O100" s="9">
        <f>'т.2020 выгрузка'!O92</f>
        <v>0</v>
      </c>
      <c r="P100" s="43">
        <f t="shared" si="27"/>
        <v>0</v>
      </c>
      <c r="Q100" s="43">
        <f t="shared" ref="Q100:Q109" si="38">D100-G100</f>
        <v>0</v>
      </c>
      <c r="R100" s="99" t="str">
        <f t="shared" si="24"/>
        <v>0</v>
      </c>
      <c r="S100" s="43">
        <f t="shared" si="28"/>
        <v>0</v>
      </c>
      <c r="T100" s="43">
        <f t="shared" si="29"/>
        <v>0</v>
      </c>
      <c r="U100" s="43">
        <f t="shared" si="30"/>
        <v>0</v>
      </c>
      <c r="V100" s="43">
        <f t="shared" si="31"/>
        <v>0</v>
      </c>
      <c r="W100" s="43">
        <f t="shared" si="32"/>
        <v>0</v>
      </c>
      <c r="X100" s="43">
        <f t="shared" si="33"/>
        <v>0</v>
      </c>
      <c r="Y100" s="121" t="str">
        <f t="shared" si="25"/>
        <v>-</v>
      </c>
    </row>
    <row r="101" spans="1:25" ht="26.25">
      <c r="A101" s="8" t="s">
        <v>266</v>
      </c>
      <c r="B101" s="8" t="s">
        <v>267</v>
      </c>
      <c r="C101" s="8" t="s">
        <v>268</v>
      </c>
      <c r="D101" s="9">
        <f>'т.2020 выгрузка'!D93</f>
        <v>0</v>
      </c>
      <c r="E101" s="9">
        <f>'т.2020 выгрузка'!E93</f>
        <v>0</v>
      </c>
      <c r="F101" s="9">
        <f>'т.2020 выгрузка'!F93</f>
        <v>0</v>
      </c>
      <c r="G101" s="9">
        <f>'т.2020 выгрузка'!G93</f>
        <v>0</v>
      </c>
      <c r="H101" s="9">
        <f>'т.2020 выгрузка'!H93</f>
        <v>0</v>
      </c>
      <c r="I101" s="9">
        <f>'т.2020 выгрузка'!I93</f>
        <v>0</v>
      </c>
      <c r="J101" s="9">
        <f>'т.2020 выгрузка'!J93</f>
        <v>0</v>
      </c>
      <c r="K101" s="9">
        <f>'т.2020 выгрузка'!K93</f>
        <v>0</v>
      </c>
      <c r="L101" s="9">
        <f>'т.2020 выгрузка'!L93</f>
        <v>0</v>
      </c>
      <c r="M101" s="9">
        <f>'т.2020 выгрузка'!M93</f>
        <v>0</v>
      </c>
      <c r="N101" s="9">
        <f>'т.2020 выгрузка'!N93</f>
        <v>0</v>
      </c>
      <c r="O101" s="9">
        <f>'т.2020 выгрузка'!O93</f>
        <v>0</v>
      </c>
      <c r="P101" s="43">
        <f t="shared" si="27"/>
        <v>0</v>
      </c>
      <c r="Q101" s="43">
        <f t="shared" si="38"/>
        <v>0</v>
      </c>
      <c r="R101" s="99" t="str">
        <f t="shared" si="24"/>
        <v>0</v>
      </c>
      <c r="S101" s="43">
        <f t="shared" si="28"/>
        <v>0</v>
      </c>
      <c r="T101" s="43">
        <f t="shared" si="29"/>
        <v>0</v>
      </c>
      <c r="U101" s="43">
        <f t="shared" si="30"/>
        <v>0</v>
      </c>
      <c r="V101" s="43">
        <f t="shared" si="31"/>
        <v>0</v>
      </c>
      <c r="W101" s="43">
        <f t="shared" si="32"/>
        <v>0</v>
      </c>
      <c r="X101" s="43">
        <f t="shared" si="33"/>
        <v>0</v>
      </c>
      <c r="Y101" s="121" t="str">
        <f t="shared" si="25"/>
        <v>-</v>
      </c>
    </row>
    <row r="102" spans="1:25" ht="15">
      <c r="A102" s="8" t="s">
        <v>269</v>
      </c>
      <c r="B102" s="8" t="s">
        <v>270</v>
      </c>
      <c r="C102" s="8" t="s">
        <v>271</v>
      </c>
      <c r="D102" s="9">
        <f>'т.2020 выгрузка'!D94</f>
        <v>0</v>
      </c>
      <c r="E102" s="9">
        <f>'т.2020 выгрузка'!E94</f>
        <v>0</v>
      </c>
      <c r="F102" s="9">
        <f>'т.2020 выгрузка'!F94</f>
        <v>0</v>
      </c>
      <c r="G102" s="9">
        <f>'т.2020 выгрузка'!G94</f>
        <v>0</v>
      </c>
      <c r="H102" s="9">
        <f>'т.2020 выгрузка'!H94</f>
        <v>0</v>
      </c>
      <c r="I102" s="9">
        <f>'т.2020 выгрузка'!I94</f>
        <v>0</v>
      </c>
      <c r="J102" s="9">
        <f>'т.2020 выгрузка'!J94</f>
        <v>0</v>
      </c>
      <c r="K102" s="9">
        <f>'т.2020 выгрузка'!K94</f>
        <v>0</v>
      </c>
      <c r="L102" s="9">
        <f>'т.2020 выгрузка'!L94</f>
        <v>0</v>
      </c>
      <c r="M102" s="9">
        <f>'т.2020 выгрузка'!M94</f>
        <v>0</v>
      </c>
      <c r="N102" s="9">
        <f>'т.2020 выгрузка'!N94</f>
        <v>0</v>
      </c>
      <c r="O102" s="9">
        <f>'т.2020 выгрузка'!O94</f>
        <v>0</v>
      </c>
      <c r="P102" s="43">
        <f t="shared" si="27"/>
        <v>0</v>
      </c>
      <c r="Q102" s="43">
        <f t="shared" si="38"/>
        <v>0</v>
      </c>
      <c r="R102" s="99" t="str">
        <f t="shared" si="24"/>
        <v>0</v>
      </c>
      <c r="S102" s="43">
        <f t="shared" si="28"/>
        <v>0</v>
      </c>
      <c r="T102" s="43">
        <f t="shared" si="29"/>
        <v>0</v>
      </c>
      <c r="U102" s="43">
        <f t="shared" si="30"/>
        <v>0</v>
      </c>
      <c r="V102" s="43">
        <f t="shared" si="31"/>
        <v>0</v>
      </c>
      <c r="W102" s="43">
        <f t="shared" si="32"/>
        <v>0</v>
      </c>
      <c r="X102" s="43">
        <f t="shared" si="33"/>
        <v>0</v>
      </c>
      <c r="Y102" s="121" t="str">
        <f t="shared" si="25"/>
        <v>-</v>
      </c>
    </row>
    <row r="103" spans="1:25" ht="15">
      <c r="A103" s="16" t="s">
        <v>789</v>
      </c>
      <c r="B103" s="17"/>
      <c r="C103" s="17"/>
      <c r="D103" s="18">
        <f>D79-D80-D83-D84-D87-D89-D91-D94-D96-D99-D101-D102</f>
        <v>0</v>
      </c>
      <c r="E103" s="18">
        <f t="shared" ref="E103:O103" si="39">E79-E80-E83-E84-E87-E89-E91-E94-E96-E99-E101-E102</f>
        <v>0</v>
      </c>
      <c r="F103" s="18">
        <f t="shared" si="39"/>
        <v>0</v>
      </c>
      <c r="G103" s="18">
        <f t="shared" si="39"/>
        <v>0</v>
      </c>
      <c r="H103" s="18">
        <f t="shared" si="39"/>
        <v>0</v>
      </c>
      <c r="I103" s="18">
        <f t="shared" si="39"/>
        <v>0</v>
      </c>
      <c r="J103" s="18">
        <f t="shared" si="39"/>
        <v>0</v>
      </c>
      <c r="K103" s="18">
        <f t="shared" si="39"/>
        <v>0</v>
      </c>
      <c r="L103" s="18">
        <f t="shared" si="39"/>
        <v>0</v>
      </c>
      <c r="M103" s="18">
        <f t="shared" si="39"/>
        <v>0</v>
      </c>
      <c r="N103" s="18">
        <f t="shared" si="39"/>
        <v>0</v>
      </c>
      <c r="O103" s="18">
        <f t="shared" si="39"/>
        <v>0</v>
      </c>
      <c r="P103" s="46">
        <f t="shared" si="27"/>
        <v>0</v>
      </c>
      <c r="Q103" s="46">
        <f t="shared" si="38"/>
        <v>0</v>
      </c>
      <c r="R103" s="99" t="str">
        <f t="shared" si="24"/>
        <v>0</v>
      </c>
      <c r="S103" s="46">
        <f t="shared" si="28"/>
        <v>0</v>
      </c>
      <c r="T103" s="46">
        <f t="shared" si="29"/>
        <v>0</v>
      </c>
      <c r="U103" s="46">
        <f t="shared" si="30"/>
        <v>0</v>
      </c>
      <c r="V103" s="46">
        <f t="shared" si="31"/>
        <v>0</v>
      </c>
      <c r="W103" s="46">
        <f t="shared" si="32"/>
        <v>0</v>
      </c>
      <c r="X103" s="46">
        <f t="shared" si="33"/>
        <v>0</v>
      </c>
      <c r="Y103" s="121" t="str">
        <f t="shared" si="25"/>
        <v>-</v>
      </c>
    </row>
    <row r="104" spans="1:25" ht="15">
      <c r="A104" s="8" t="s">
        <v>272</v>
      </c>
      <c r="B104" s="8" t="s">
        <v>273</v>
      </c>
      <c r="C104" s="8" t="s">
        <v>274</v>
      </c>
      <c r="D104" s="9">
        <f>'т.2020 выгрузка'!D95</f>
        <v>0</v>
      </c>
      <c r="E104" s="9">
        <f>'т.2020 выгрузка'!E95</f>
        <v>0</v>
      </c>
      <c r="F104" s="9">
        <f>'т.2020 выгрузка'!F95</f>
        <v>0</v>
      </c>
      <c r="G104" s="9">
        <f>'т.2020 выгрузка'!G95</f>
        <v>0</v>
      </c>
      <c r="H104" s="9">
        <f>'т.2020 выгрузка'!H95</f>
        <v>0</v>
      </c>
      <c r="I104" s="9">
        <f>'т.2020 выгрузка'!I95</f>
        <v>0</v>
      </c>
      <c r="J104" s="9">
        <f>'т.2020 выгрузка'!J95</f>
        <v>0</v>
      </c>
      <c r="K104" s="9">
        <f>'т.2020 выгрузка'!K95</f>
        <v>0</v>
      </c>
      <c r="L104" s="9">
        <f>'т.2020 выгрузка'!L95</f>
        <v>0</v>
      </c>
      <c r="M104" s="9">
        <f>'т.2020 выгрузка'!M95</f>
        <v>0</v>
      </c>
      <c r="N104" s="9">
        <f>'т.2020 выгрузка'!N95</f>
        <v>0</v>
      </c>
      <c r="O104" s="9">
        <f>'т.2020 выгрузка'!O95</f>
        <v>0</v>
      </c>
      <c r="P104" s="43">
        <f t="shared" si="27"/>
        <v>0</v>
      </c>
      <c r="Q104" s="43">
        <f t="shared" si="38"/>
        <v>0</v>
      </c>
      <c r="R104" s="99" t="str">
        <f t="shared" si="24"/>
        <v>0</v>
      </c>
      <c r="S104" s="43">
        <f t="shared" si="28"/>
        <v>0</v>
      </c>
      <c r="T104" s="43">
        <f t="shared" si="29"/>
        <v>0</v>
      </c>
      <c r="U104" s="43">
        <f t="shared" si="30"/>
        <v>0</v>
      </c>
      <c r="V104" s="43">
        <f t="shared" si="31"/>
        <v>0</v>
      </c>
      <c r="W104" s="43">
        <f t="shared" si="32"/>
        <v>0</v>
      </c>
      <c r="X104" s="43">
        <f t="shared" si="33"/>
        <v>0</v>
      </c>
      <c r="Y104" s="121" t="str">
        <f t="shared" si="25"/>
        <v>-</v>
      </c>
    </row>
    <row r="105" spans="1:25" ht="15">
      <c r="A105" s="8" t="s">
        <v>275</v>
      </c>
      <c r="B105" s="8" t="s">
        <v>276</v>
      </c>
      <c r="C105" s="8" t="s">
        <v>277</v>
      </c>
      <c r="D105" s="9">
        <f>'т.2020 выгрузка'!D96</f>
        <v>0</v>
      </c>
      <c r="E105" s="9">
        <f>'т.2020 выгрузка'!E96</f>
        <v>0</v>
      </c>
      <c r="F105" s="9">
        <f>'т.2020 выгрузка'!F96</f>
        <v>0</v>
      </c>
      <c r="G105" s="9">
        <f>'т.2020 выгрузка'!G96</f>
        <v>0</v>
      </c>
      <c r="H105" s="9">
        <f>'т.2020 выгрузка'!H96</f>
        <v>0</v>
      </c>
      <c r="I105" s="9">
        <f>'т.2020 выгрузка'!I96</f>
        <v>0</v>
      </c>
      <c r="J105" s="9">
        <f>'т.2020 выгрузка'!J96</f>
        <v>0</v>
      </c>
      <c r="K105" s="9">
        <f>'т.2020 выгрузка'!K96</f>
        <v>0</v>
      </c>
      <c r="L105" s="9">
        <f>'т.2020 выгрузка'!L96</f>
        <v>0</v>
      </c>
      <c r="M105" s="9">
        <f>'т.2020 выгрузка'!M96</f>
        <v>0</v>
      </c>
      <c r="N105" s="9">
        <f>'т.2020 выгрузка'!N96</f>
        <v>0</v>
      </c>
      <c r="O105" s="9">
        <f>'т.2020 выгрузка'!O96</f>
        <v>0</v>
      </c>
      <c r="P105" s="43">
        <f t="shared" si="27"/>
        <v>0</v>
      </c>
      <c r="Q105" s="43">
        <f t="shared" si="38"/>
        <v>0</v>
      </c>
      <c r="R105" s="99" t="str">
        <f t="shared" si="24"/>
        <v>0</v>
      </c>
      <c r="S105" s="43">
        <f t="shared" si="28"/>
        <v>0</v>
      </c>
      <c r="T105" s="43">
        <f t="shared" si="29"/>
        <v>0</v>
      </c>
      <c r="U105" s="43">
        <f t="shared" si="30"/>
        <v>0</v>
      </c>
      <c r="V105" s="43">
        <f t="shared" si="31"/>
        <v>0</v>
      </c>
      <c r="W105" s="43">
        <f t="shared" si="32"/>
        <v>0</v>
      </c>
      <c r="X105" s="43">
        <f t="shared" si="33"/>
        <v>0</v>
      </c>
      <c r="Y105" s="121" t="str">
        <f t="shared" si="25"/>
        <v>-</v>
      </c>
    </row>
    <row r="106" spans="1:25" ht="15">
      <c r="A106" s="8" t="s">
        <v>278</v>
      </c>
      <c r="B106" s="8" t="s">
        <v>279</v>
      </c>
      <c r="C106" s="8" t="s">
        <v>280</v>
      </c>
      <c r="D106" s="9">
        <f>'т.2020 выгрузка'!D97</f>
        <v>0</v>
      </c>
      <c r="E106" s="9">
        <f>'т.2020 выгрузка'!E97</f>
        <v>0</v>
      </c>
      <c r="F106" s="9">
        <f>'т.2020 выгрузка'!F97</f>
        <v>0</v>
      </c>
      <c r="G106" s="9">
        <f>'т.2020 выгрузка'!G97</f>
        <v>0</v>
      </c>
      <c r="H106" s="9">
        <f>'т.2020 выгрузка'!H97</f>
        <v>0</v>
      </c>
      <c r="I106" s="9">
        <f>'т.2020 выгрузка'!I97</f>
        <v>0</v>
      </c>
      <c r="J106" s="9">
        <f>'т.2020 выгрузка'!J97</f>
        <v>0</v>
      </c>
      <c r="K106" s="9">
        <f>'т.2020 выгрузка'!K97</f>
        <v>0</v>
      </c>
      <c r="L106" s="9">
        <f>'т.2020 выгрузка'!L97</f>
        <v>0</v>
      </c>
      <c r="M106" s="9">
        <f>'т.2020 выгрузка'!M97</f>
        <v>0</v>
      </c>
      <c r="N106" s="9">
        <f>'т.2020 выгрузка'!N97</f>
        <v>0</v>
      </c>
      <c r="O106" s="9">
        <f>'т.2020 выгрузка'!O97</f>
        <v>0</v>
      </c>
      <c r="P106" s="43">
        <f t="shared" si="27"/>
        <v>0</v>
      </c>
      <c r="Q106" s="43">
        <f t="shared" si="38"/>
        <v>0</v>
      </c>
      <c r="R106" s="99" t="str">
        <f t="shared" si="24"/>
        <v>0</v>
      </c>
      <c r="S106" s="43">
        <f t="shared" si="28"/>
        <v>0</v>
      </c>
      <c r="T106" s="43">
        <f t="shared" si="29"/>
        <v>0</v>
      </c>
      <c r="U106" s="43">
        <f t="shared" si="30"/>
        <v>0</v>
      </c>
      <c r="V106" s="43">
        <f t="shared" si="31"/>
        <v>0</v>
      </c>
      <c r="W106" s="43">
        <f t="shared" si="32"/>
        <v>0</v>
      </c>
      <c r="X106" s="43">
        <f t="shared" si="33"/>
        <v>0</v>
      </c>
      <c r="Y106" s="121" t="str">
        <f t="shared" si="25"/>
        <v>-</v>
      </c>
    </row>
    <row r="107" spans="1:25" ht="15">
      <c r="A107" s="8" t="s">
        <v>281</v>
      </c>
      <c r="B107" s="8" t="s">
        <v>282</v>
      </c>
      <c r="C107" s="8" t="s">
        <v>283</v>
      </c>
      <c r="D107" s="9">
        <f>'т.2020 выгрузка'!D98</f>
        <v>0</v>
      </c>
      <c r="E107" s="9">
        <f>'т.2020 выгрузка'!E98</f>
        <v>0</v>
      </c>
      <c r="F107" s="9">
        <f>'т.2020 выгрузка'!F98</f>
        <v>0</v>
      </c>
      <c r="G107" s="9">
        <f>'т.2020 выгрузка'!G98</f>
        <v>0</v>
      </c>
      <c r="H107" s="9">
        <f>'т.2020 выгрузка'!H98</f>
        <v>0</v>
      </c>
      <c r="I107" s="9">
        <f>'т.2020 выгрузка'!I98</f>
        <v>0</v>
      </c>
      <c r="J107" s="9">
        <f>'т.2020 выгрузка'!J98</f>
        <v>0</v>
      </c>
      <c r="K107" s="9">
        <f>'т.2020 выгрузка'!K98</f>
        <v>0</v>
      </c>
      <c r="L107" s="9">
        <f>'т.2020 выгрузка'!L98</f>
        <v>0</v>
      </c>
      <c r="M107" s="9">
        <f>'т.2020 выгрузка'!M98</f>
        <v>0</v>
      </c>
      <c r="N107" s="9">
        <f>'т.2020 выгрузка'!N98</f>
        <v>0</v>
      </c>
      <c r="O107" s="9">
        <f>'т.2020 выгрузка'!O98</f>
        <v>0</v>
      </c>
      <c r="P107" s="43">
        <f t="shared" si="27"/>
        <v>0</v>
      </c>
      <c r="Q107" s="43">
        <f t="shared" si="38"/>
        <v>0</v>
      </c>
      <c r="R107" s="99" t="str">
        <f t="shared" si="24"/>
        <v>0</v>
      </c>
      <c r="S107" s="43">
        <f t="shared" si="28"/>
        <v>0</v>
      </c>
      <c r="T107" s="43">
        <f t="shared" si="29"/>
        <v>0</v>
      </c>
      <c r="U107" s="43">
        <f t="shared" si="30"/>
        <v>0</v>
      </c>
      <c r="V107" s="43">
        <f t="shared" si="31"/>
        <v>0</v>
      </c>
      <c r="W107" s="43">
        <f t="shared" si="32"/>
        <v>0</v>
      </c>
      <c r="X107" s="43">
        <f t="shared" si="33"/>
        <v>0</v>
      </c>
      <c r="Y107" s="121" t="str">
        <f t="shared" si="25"/>
        <v>-</v>
      </c>
    </row>
    <row r="108" spans="1:25" ht="26.25">
      <c r="A108" s="8" t="s">
        <v>284</v>
      </c>
      <c r="B108" s="8" t="s">
        <v>285</v>
      </c>
      <c r="C108" s="8" t="s">
        <v>286</v>
      </c>
      <c r="D108" s="9">
        <f>'т.2020 выгрузка'!D99</f>
        <v>0</v>
      </c>
      <c r="E108" s="9">
        <f>'т.2020 выгрузка'!E99</f>
        <v>0</v>
      </c>
      <c r="F108" s="9">
        <f>'т.2020 выгрузка'!F99</f>
        <v>0</v>
      </c>
      <c r="G108" s="9">
        <f>'т.2020 выгрузка'!G99</f>
        <v>0</v>
      </c>
      <c r="H108" s="9">
        <f>'т.2020 выгрузка'!H99</f>
        <v>0</v>
      </c>
      <c r="I108" s="9">
        <f>'т.2020 выгрузка'!I99</f>
        <v>0</v>
      </c>
      <c r="J108" s="9">
        <f>'т.2020 выгрузка'!J99</f>
        <v>0</v>
      </c>
      <c r="K108" s="9">
        <f>'т.2020 выгрузка'!K99</f>
        <v>0</v>
      </c>
      <c r="L108" s="9">
        <f>'т.2020 выгрузка'!L99</f>
        <v>0</v>
      </c>
      <c r="M108" s="9">
        <f>'т.2020 выгрузка'!M99</f>
        <v>0</v>
      </c>
      <c r="N108" s="9">
        <f>'т.2020 выгрузка'!N99</f>
        <v>0</v>
      </c>
      <c r="O108" s="9">
        <f>'т.2020 выгрузка'!O99</f>
        <v>0</v>
      </c>
      <c r="P108" s="43">
        <f t="shared" si="27"/>
        <v>0</v>
      </c>
      <c r="Q108" s="43">
        <f t="shared" si="38"/>
        <v>0</v>
      </c>
      <c r="R108" s="99" t="str">
        <f t="shared" si="24"/>
        <v>0</v>
      </c>
      <c r="S108" s="43">
        <f t="shared" si="28"/>
        <v>0</v>
      </c>
      <c r="T108" s="43">
        <f t="shared" si="29"/>
        <v>0</v>
      </c>
      <c r="U108" s="43">
        <f t="shared" si="30"/>
        <v>0</v>
      </c>
      <c r="V108" s="43">
        <f t="shared" si="31"/>
        <v>0</v>
      </c>
      <c r="W108" s="43">
        <f t="shared" si="32"/>
        <v>0</v>
      </c>
      <c r="X108" s="43">
        <f t="shared" si="33"/>
        <v>0</v>
      </c>
      <c r="Y108" s="121" t="str">
        <f t="shared" si="25"/>
        <v>-</v>
      </c>
    </row>
    <row r="109" spans="1:25" ht="15">
      <c r="A109" s="8" t="s">
        <v>287</v>
      </c>
      <c r="B109" s="8" t="s">
        <v>288</v>
      </c>
      <c r="C109" s="8" t="s">
        <v>289</v>
      </c>
      <c r="D109" s="9">
        <f>'т.2020 выгрузка'!D100</f>
        <v>0</v>
      </c>
      <c r="E109" s="9">
        <f>'т.2020 выгрузка'!E100</f>
        <v>0</v>
      </c>
      <c r="F109" s="9">
        <f>'т.2020 выгрузка'!F100</f>
        <v>0</v>
      </c>
      <c r="G109" s="9">
        <f>'т.2020 выгрузка'!G100</f>
        <v>0</v>
      </c>
      <c r="H109" s="9">
        <f>'т.2020 выгрузка'!H100</f>
        <v>0</v>
      </c>
      <c r="I109" s="9">
        <f>'т.2020 выгрузка'!I100</f>
        <v>0</v>
      </c>
      <c r="J109" s="9">
        <f>'т.2020 выгрузка'!J100</f>
        <v>0</v>
      </c>
      <c r="K109" s="9">
        <f>'т.2020 выгрузка'!K100</f>
        <v>0</v>
      </c>
      <c r="L109" s="9">
        <f>'т.2020 выгрузка'!L100</f>
        <v>0</v>
      </c>
      <c r="M109" s="9">
        <f>'т.2020 выгрузка'!M100</f>
        <v>0</v>
      </c>
      <c r="N109" s="9">
        <f>'т.2020 выгрузка'!N100</f>
        <v>0</v>
      </c>
      <c r="O109" s="9">
        <f>'т.2020 выгрузка'!O100</f>
        <v>0</v>
      </c>
      <c r="P109" s="43">
        <f t="shared" si="27"/>
        <v>0</v>
      </c>
      <c r="Q109" s="43">
        <f t="shared" si="38"/>
        <v>0</v>
      </c>
      <c r="R109" s="99" t="str">
        <f t="shared" si="24"/>
        <v>0</v>
      </c>
      <c r="S109" s="43">
        <f t="shared" si="28"/>
        <v>0</v>
      </c>
      <c r="T109" s="43">
        <f t="shared" si="29"/>
        <v>0</v>
      </c>
      <c r="U109" s="43">
        <f t="shared" si="30"/>
        <v>0</v>
      </c>
      <c r="V109" s="43">
        <f t="shared" si="31"/>
        <v>0</v>
      </c>
      <c r="W109" s="43">
        <f t="shared" si="32"/>
        <v>0</v>
      </c>
      <c r="X109" s="43">
        <f t="shared" si="33"/>
        <v>0</v>
      </c>
      <c r="Y109" s="121" t="str">
        <f t="shared" si="25"/>
        <v>-</v>
      </c>
    </row>
    <row r="110" spans="1:25" ht="15">
      <c r="A110" s="8" t="s">
        <v>290</v>
      </c>
      <c r="B110" s="8" t="s">
        <v>291</v>
      </c>
      <c r="C110" s="8" t="s">
        <v>292</v>
      </c>
      <c r="D110" s="9">
        <f>'т.2020 выгрузка'!D101</f>
        <v>0</v>
      </c>
      <c r="E110" s="9">
        <f>'т.2020 выгрузка'!E101</f>
        <v>0</v>
      </c>
      <c r="F110" s="9">
        <f>'т.2020 выгрузка'!F101</f>
        <v>0</v>
      </c>
      <c r="G110" s="9">
        <f>'т.2020 выгрузка'!G101</f>
        <v>0</v>
      </c>
      <c r="H110" s="9">
        <f>'т.2020 выгрузка'!H101</f>
        <v>0</v>
      </c>
      <c r="I110" s="9">
        <f>'т.2020 выгрузка'!I101</f>
        <v>0</v>
      </c>
      <c r="J110" s="9">
        <f>'т.2020 выгрузка'!J101</f>
        <v>0</v>
      </c>
      <c r="K110" s="9">
        <f>'т.2020 выгрузка'!K101</f>
        <v>0</v>
      </c>
      <c r="L110" s="9">
        <f>'т.2020 выгрузка'!L101</f>
        <v>0</v>
      </c>
      <c r="M110" s="9">
        <f>'т.2020 выгрузка'!M101</f>
        <v>0</v>
      </c>
      <c r="N110" s="9">
        <f>'т.2020 выгрузка'!N101</f>
        <v>0</v>
      </c>
      <c r="O110" s="9">
        <f>'т.2020 выгрузка'!O101</f>
        <v>0</v>
      </c>
      <c r="P110" s="43">
        <f t="shared" si="27"/>
        <v>0</v>
      </c>
      <c r="Q110" s="43">
        <f>D110-G110</f>
        <v>0</v>
      </c>
      <c r="R110" s="99" t="str">
        <f t="shared" si="24"/>
        <v>0</v>
      </c>
      <c r="S110" s="43">
        <f t="shared" si="28"/>
        <v>0</v>
      </c>
      <c r="T110" s="43">
        <f t="shared" si="29"/>
        <v>0</v>
      </c>
      <c r="U110" s="43">
        <f t="shared" si="30"/>
        <v>0</v>
      </c>
      <c r="V110" s="43">
        <f t="shared" si="31"/>
        <v>0</v>
      </c>
      <c r="W110" s="43">
        <f t="shared" si="32"/>
        <v>0</v>
      </c>
      <c r="X110" s="43">
        <f t="shared" si="33"/>
        <v>0</v>
      </c>
      <c r="Y110" s="121" t="str">
        <f t="shared" si="25"/>
        <v>-</v>
      </c>
    </row>
    <row r="111" spans="1:25" ht="15">
      <c r="A111" s="8" t="s">
        <v>293</v>
      </c>
      <c r="B111" s="8" t="s">
        <v>294</v>
      </c>
      <c r="C111" s="8" t="s">
        <v>295</v>
      </c>
      <c r="D111" s="9">
        <f>'т.2020 выгрузка'!D102</f>
        <v>0</v>
      </c>
      <c r="E111" s="9">
        <f>'т.2020 выгрузка'!E102</f>
        <v>0</v>
      </c>
      <c r="F111" s="9">
        <f>'т.2020 выгрузка'!F102</f>
        <v>0</v>
      </c>
      <c r="G111" s="9">
        <f>'т.2020 выгрузка'!G102</f>
        <v>0</v>
      </c>
      <c r="H111" s="9">
        <f>'т.2020 выгрузка'!H102</f>
        <v>0</v>
      </c>
      <c r="I111" s="9">
        <f>'т.2020 выгрузка'!I102</f>
        <v>0</v>
      </c>
      <c r="J111" s="9">
        <f>'т.2020 выгрузка'!J102</f>
        <v>0</v>
      </c>
      <c r="K111" s="9">
        <f>'т.2020 выгрузка'!K102</f>
        <v>0</v>
      </c>
      <c r="L111" s="9">
        <f>'т.2020 выгрузка'!L102</f>
        <v>0</v>
      </c>
      <c r="M111" s="9">
        <f>'т.2020 выгрузка'!M102</f>
        <v>0</v>
      </c>
      <c r="N111" s="9">
        <f>'т.2020 выгрузка'!N102</f>
        <v>0</v>
      </c>
      <c r="O111" s="9">
        <f>'т.2020 выгрузка'!O102</f>
        <v>0</v>
      </c>
      <c r="P111" s="43">
        <f t="shared" si="27"/>
        <v>0</v>
      </c>
      <c r="Q111" s="43">
        <f t="shared" ref="Q111:Q118" si="40">D111-G111</f>
        <v>0</v>
      </c>
      <c r="R111" s="99" t="str">
        <f t="shared" si="24"/>
        <v>0</v>
      </c>
      <c r="S111" s="43">
        <f t="shared" si="28"/>
        <v>0</v>
      </c>
      <c r="T111" s="43">
        <f t="shared" si="29"/>
        <v>0</v>
      </c>
      <c r="U111" s="43">
        <f t="shared" si="30"/>
        <v>0</v>
      </c>
      <c r="V111" s="43">
        <f t="shared" si="31"/>
        <v>0</v>
      </c>
      <c r="W111" s="43">
        <f t="shared" si="32"/>
        <v>0</v>
      </c>
      <c r="X111" s="43">
        <f t="shared" si="33"/>
        <v>0</v>
      </c>
      <c r="Y111" s="121" t="str">
        <f t="shared" si="25"/>
        <v>-</v>
      </c>
    </row>
    <row r="112" spans="1:25" ht="26.25">
      <c r="A112" s="8" t="s">
        <v>296</v>
      </c>
      <c r="B112" s="8" t="s">
        <v>297</v>
      </c>
      <c r="C112" s="8" t="s">
        <v>298</v>
      </c>
      <c r="D112" s="9">
        <f>'т.2020 выгрузка'!D103</f>
        <v>0</v>
      </c>
      <c r="E112" s="9">
        <f>'т.2020 выгрузка'!E103</f>
        <v>0</v>
      </c>
      <c r="F112" s="9">
        <f>'т.2020 выгрузка'!F103</f>
        <v>0</v>
      </c>
      <c r="G112" s="9">
        <f>'т.2020 выгрузка'!G103</f>
        <v>0</v>
      </c>
      <c r="H112" s="9">
        <f>'т.2020 выгрузка'!H103</f>
        <v>0</v>
      </c>
      <c r="I112" s="9">
        <f>'т.2020 выгрузка'!I103</f>
        <v>0</v>
      </c>
      <c r="J112" s="9">
        <f>'т.2020 выгрузка'!J103</f>
        <v>0</v>
      </c>
      <c r="K112" s="9">
        <f>'т.2020 выгрузка'!K103</f>
        <v>0</v>
      </c>
      <c r="L112" s="9">
        <f>'т.2020 выгрузка'!L103</f>
        <v>0</v>
      </c>
      <c r="M112" s="9">
        <f>'т.2020 выгрузка'!M103</f>
        <v>0</v>
      </c>
      <c r="N112" s="9">
        <f>'т.2020 выгрузка'!N103</f>
        <v>0</v>
      </c>
      <c r="O112" s="9">
        <f>'т.2020 выгрузка'!O103</f>
        <v>0</v>
      </c>
      <c r="P112" s="43">
        <f t="shared" si="27"/>
        <v>0</v>
      </c>
      <c r="Q112" s="43">
        <f t="shared" si="40"/>
        <v>0</v>
      </c>
      <c r="R112" s="99" t="str">
        <f t="shared" si="24"/>
        <v>0</v>
      </c>
      <c r="S112" s="43">
        <f t="shared" si="28"/>
        <v>0</v>
      </c>
      <c r="T112" s="43">
        <f t="shared" si="29"/>
        <v>0</v>
      </c>
      <c r="U112" s="43">
        <f t="shared" si="30"/>
        <v>0</v>
      </c>
      <c r="V112" s="43">
        <f t="shared" si="31"/>
        <v>0</v>
      </c>
      <c r="W112" s="43">
        <f t="shared" si="32"/>
        <v>0</v>
      </c>
      <c r="X112" s="43">
        <f t="shared" si="33"/>
        <v>0</v>
      </c>
      <c r="Y112" s="121" t="str">
        <f t="shared" si="25"/>
        <v>-</v>
      </c>
    </row>
    <row r="113" spans="1:25" ht="15">
      <c r="A113" s="8" t="s">
        <v>299</v>
      </c>
      <c r="B113" s="8" t="s">
        <v>300</v>
      </c>
      <c r="C113" s="8" t="s">
        <v>301</v>
      </c>
      <c r="D113" s="9">
        <f>'т.2020 выгрузка'!D104</f>
        <v>0</v>
      </c>
      <c r="E113" s="9">
        <f>'т.2020 выгрузка'!E104</f>
        <v>0</v>
      </c>
      <c r="F113" s="9">
        <f>'т.2020 выгрузка'!F104</f>
        <v>0</v>
      </c>
      <c r="G113" s="9">
        <f>'т.2020 выгрузка'!G104</f>
        <v>0</v>
      </c>
      <c r="H113" s="9">
        <f>'т.2020 выгрузка'!H104</f>
        <v>0</v>
      </c>
      <c r="I113" s="9">
        <f>'т.2020 выгрузка'!I104</f>
        <v>0</v>
      </c>
      <c r="J113" s="9">
        <f>'т.2020 выгрузка'!J104</f>
        <v>0</v>
      </c>
      <c r="K113" s="9">
        <f>'т.2020 выгрузка'!K104</f>
        <v>0</v>
      </c>
      <c r="L113" s="9">
        <f>'т.2020 выгрузка'!L104</f>
        <v>0</v>
      </c>
      <c r="M113" s="9">
        <f>'т.2020 выгрузка'!M104</f>
        <v>0</v>
      </c>
      <c r="N113" s="9">
        <f>'т.2020 выгрузка'!N104</f>
        <v>0</v>
      </c>
      <c r="O113" s="9">
        <f>'т.2020 выгрузка'!O104</f>
        <v>0</v>
      </c>
      <c r="P113" s="43">
        <f t="shared" si="27"/>
        <v>0</v>
      </c>
      <c r="Q113" s="43">
        <f t="shared" si="40"/>
        <v>0</v>
      </c>
      <c r="R113" s="99" t="str">
        <f t="shared" si="24"/>
        <v>0</v>
      </c>
      <c r="S113" s="43">
        <f t="shared" si="28"/>
        <v>0</v>
      </c>
      <c r="T113" s="43">
        <f t="shared" si="29"/>
        <v>0</v>
      </c>
      <c r="U113" s="43">
        <f t="shared" si="30"/>
        <v>0</v>
      </c>
      <c r="V113" s="43">
        <f t="shared" si="31"/>
        <v>0</v>
      </c>
      <c r="W113" s="43">
        <f t="shared" si="32"/>
        <v>0</v>
      </c>
      <c r="X113" s="43">
        <f t="shared" si="33"/>
        <v>0</v>
      </c>
      <c r="Y113" s="121" t="str">
        <f t="shared" si="25"/>
        <v>-</v>
      </c>
    </row>
    <row r="114" spans="1:25" ht="15">
      <c r="A114" s="8" t="s">
        <v>302</v>
      </c>
      <c r="B114" s="8" t="s">
        <v>303</v>
      </c>
      <c r="C114" s="8" t="s">
        <v>304</v>
      </c>
      <c r="D114" s="9">
        <f>'т.2020 выгрузка'!D105</f>
        <v>0</v>
      </c>
      <c r="E114" s="9">
        <f>'т.2020 выгрузка'!E105</f>
        <v>0</v>
      </c>
      <c r="F114" s="9">
        <f>'т.2020 выгрузка'!F105</f>
        <v>0</v>
      </c>
      <c r="G114" s="9">
        <f>'т.2020 выгрузка'!G105</f>
        <v>0</v>
      </c>
      <c r="H114" s="9">
        <f>'т.2020 выгрузка'!H105</f>
        <v>0</v>
      </c>
      <c r="I114" s="9">
        <f>'т.2020 выгрузка'!I105</f>
        <v>0</v>
      </c>
      <c r="J114" s="9">
        <f>'т.2020 выгрузка'!J105</f>
        <v>0</v>
      </c>
      <c r="K114" s="9">
        <f>'т.2020 выгрузка'!K105</f>
        <v>0</v>
      </c>
      <c r="L114" s="9">
        <f>'т.2020 выгрузка'!L105</f>
        <v>0</v>
      </c>
      <c r="M114" s="9">
        <f>'т.2020 выгрузка'!M105</f>
        <v>0</v>
      </c>
      <c r="N114" s="9">
        <f>'т.2020 выгрузка'!N105</f>
        <v>0</v>
      </c>
      <c r="O114" s="9">
        <f>'т.2020 выгрузка'!O105</f>
        <v>0</v>
      </c>
      <c r="P114" s="43">
        <f t="shared" si="27"/>
        <v>0</v>
      </c>
      <c r="Q114" s="43">
        <f t="shared" si="40"/>
        <v>0</v>
      </c>
      <c r="R114" s="99" t="str">
        <f t="shared" si="24"/>
        <v>0</v>
      </c>
      <c r="S114" s="43">
        <f t="shared" si="28"/>
        <v>0</v>
      </c>
      <c r="T114" s="43">
        <f t="shared" si="29"/>
        <v>0</v>
      </c>
      <c r="U114" s="43">
        <f t="shared" si="30"/>
        <v>0</v>
      </c>
      <c r="V114" s="43">
        <f t="shared" si="31"/>
        <v>0</v>
      </c>
      <c r="W114" s="43">
        <f t="shared" si="32"/>
        <v>0</v>
      </c>
      <c r="X114" s="43">
        <f t="shared" si="33"/>
        <v>0</v>
      </c>
      <c r="Y114" s="121" t="str">
        <f t="shared" si="25"/>
        <v>-</v>
      </c>
    </row>
    <row r="115" spans="1:25" ht="15">
      <c r="A115" s="8" t="s">
        <v>305</v>
      </c>
      <c r="B115" s="8" t="s">
        <v>306</v>
      </c>
      <c r="C115" s="8" t="s">
        <v>307</v>
      </c>
      <c r="D115" s="9">
        <f>'т.2020 выгрузка'!D106</f>
        <v>0</v>
      </c>
      <c r="E115" s="9">
        <f>'т.2020 выгрузка'!E106</f>
        <v>0</v>
      </c>
      <c r="F115" s="9">
        <f>'т.2020 выгрузка'!F106</f>
        <v>0</v>
      </c>
      <c r="G115" s="9">
        <f>'т.2020 выгрузка'!G106</f>
        <v>0</v>
      </c>
      <c r="H115" s="9">
        <f>'т.2020 выгрузка'!H106</f>
        <v>0</v>
      </c>
      <c r="I115" s="9">
        <f>'т.2020 выгрузка'!I106</f>
        <v>0</v>
      </c>
      <c r="J115" s="9">
        <f>'т.2020 выгрузка'!J106</f>
        <v>0</v>
      </c>
      <c r="K115" s="9">
        <f>'т.2020 выгрузка'!K106</f>
        <v>0</v>
      </c>
      <c r="L115" s="9">
        <f>'т.2020 выгрузка'!L106</f>
        <v>0</v>
      </c>
      <c r="M115" s="9">
        <f>'т.2020 выгрузка'!M106</f>
        <v>0</v>
      </c>
      <c r="N115" s="9">
        <f>'т.2020 выгрузка'!N106</f>
        <v>0</v>
      </c>
      <c r="O115" s="9">
        <f>'т.2020 выгрузка'!O106</f>
        <v>0</v>
      </c>
      <c r="P115" s="43">
        <f t="shared" si="27"/>
        <v>0</v>
      </c>
      <c r="Q115" s="43">
        <f t="shared" si="40"/>
        <v>0</v>
      </c>
      <c r="R115" s="99" t="str">
        <f t="shared" si="24"/>
        <v>0</v>
      </c>
      <c r="S115" s="43">
        <f t="shared" si="28"/>
        <v>0</v>
      </c>
      <c r="T115" s="43">
        <f t="shared" si="29"/>
        <v>0</v>
      </c>
      <c r="U115" s="43">
        <f t="shared" si="30"/>
        <v>0</v>
      </c>
      <c r="V115" s="43">
        <f t="shared" si="31"/>
        <v>0</v>
      </c>
      <c r="W115" s="43">
        <f t="shared" si="32"/>
        <v>0</v>
      </c>
      <c r="X115" s="43">
        <f t="shared" si="33"/>
        <v>0</v>
      </c>
      <c r="Y115" s="121" t="str">
        <f t="shared" si="25"/>
        <v>-</v>
      </c>
    </row>
    <row r="116" spans="1:25" ht="15">
      <c r="A116" s="16" t="s">
        <v>791</v>
      </c>
      <c r="B116" s="17"/>
      <c r="C116" s="17"/>
      <c r="D116" s="18">
        <f>D104-D105-D106-D107-D108-D109-D110-D111-D112-D114</f>
        <v>0</v>
      </c>
      <c r="E116" s="18">
        <f t="shared" ref="E116:O116" si="41">E104-E105-E106-E107-E108-E109-E110-E111-E112-E114</f>
        <v>0</v>
      </c>
      <c r="F116" s="18">
        <f t="shared" si="41"/>
        <v>0</v>
      </c>
      <c r="G116" s="18">
        <f t="shared" si="41"/>
        <v>0</v>
      </c>
      <c r="H116" s="18">
        <f t="shared" si="41"/>
        <v>0</v>
      </c>
      <c r="I116" s="18">
        <f t="shared" si="41"/>
        <v>0</v>
      </c>
      <c r="J116" s="18">
        <f t="shared" si="41"/>
        <v>0</v>
      </c>
      <c r="K116" s="18">
        <f t="shared" si="41"/>
        <v>0</v>
      </c>
      <c r="L116" s="18">
        <f t="shared" si="41"/>
        <v>0</v>
      </c>
      <c r="M116" s="18">
        <f t="shared" si="41"/>
        <v>0</v>
      </c>
      <c r="N116" s="18">
        <f t="shared" si="41"/>
        <v>0</v>
      </c>
      <c r="O116" s="18">
        <f t="shared" si="41"/>
        <v>0</v>
      </c>
      <c r="P116" s="46">
        <f t="shared" si="27"/>
        <v>0</v>
      </c>
      <c r="Q116" s="46">
        <f t="shared" si="40"/>
        <v>0</v>
      </c>
      <c r="R116" s="99" t="str">
        <f t="shared" si="24"/>
        <v>0</v>
      </c>
      <c r="S116" s="46">
        <f t="shared" si="28"/>
        <v>0</v>
      </c>
      <c r="T116" s="46">
        <f t="shared" si="29"/>
        <v>0</v>
      </c>
      <c r="U116" s="46">
        <f t="shared" si="30"/>
        <v>0</v>
      </c>
      <c r="V116" s="46">
        <f t="shared" si="31"/>
        <v>0</v>
      </c>
      <c r="W116" s="46">
        <f t="shared" si="32"/>
        <v>0</v>
      </c>
      <c r="X116" s="46">
        <f t="shared" si="33"/>
        <v>0</v>
      </c>
      <c r="Y116" s="121" t="str">
        <f t="shared" si="25"/>
        <v>-</v>
      </c>
    </row>
    <row r="117" spans="1:25" ht="15">
      <c r="A117" s="8" t="s">
        <v>308</v>
      </c>
      <c r="B117" s="8" t="s">
        <v>309</v>
      </c>
      <c r="C117" s="8" t="s">
        <v>310</v>
      </c>
      <c r="D117" s="9">
        <f>'т.2020 выгрузка'!D107</f>
        <v>0</v>
      </c>
      <c r="E117" s="9">
        <f>'т.2020 выгрузка'!E107</f>
        <v>0</v>
      </c>
      <c r="F117" s="9">
        <f>'т.2020 выгрузка'!F107</f>
        <v>0</v>
      </c>
      <c r="G117" s="9">
        <f>'т.2020 выгрузка'!G107</f>
        <v>0</v>
      </c>
      <c r="H117" s="9">
        <f>'т.2020 выгрузка'!H107</f>
        <v>0</v>
      </c>
      <c r="I117" s="9">
        <f>'т.2020 выгрузка'!I107</f>
        <v>0</v>
      </c>
      <c r="J117" s="9">
        <f>'т.2020 выгрузка'!J107</f>
        <v>0</v>
      </c>
      <c r="K117" s="9">
        <f>'т.2020 выгрузка'!K107</f>
        <v>0</v>
      </c>
      <c r="L117" s="9">
        <f>'т.2020 выгрузка'!L107</f>
        <v>0</v>
      </c>
      <c r="M117" s="9">
        <f>'т.2020 выгрузка'!M107</f>
        <v>0</v>
      </c>
      <c r="N117" s="9">
        <f>'т.2020 выгрузка'!N107</f>
        <v>0</v>
      </c>
      <c r="O117" s="9">
        <f>'т.2020 выгрузка'!O107</f>
        <v>0</v>
      </c>
      <c r="P117" s="43">
        <f t="shared" si="27"/>
        <v>0</v>
      </c>
      <c r="Q117" s="43">
        <f t="shared" si="40"/>
        <v>0</v>
      </c>
      <c r="R117" s="99" t="str">
        <f t="shared" si="24"/>
        <v>0</v>
      </c>
      <c r="S117" s="43">
        <f t="shared" si="28"/>
        <v>0</v>
      </c>
      <c r="T117" s="43">
        <f t="shared" si="29"/>
        <v>0</v>
      </c>
      <c r="U117" s="43">
        <f t="shared" si="30"/>
        <v>0</v>
      </c>
      <c r="V117" s="43">
        <f t="shared" si="31"/>
        <v>0</v>
      </c>
      <c r="W117" s="43">
        <f t="shared" si="32"/>
        <v>0</v>
      </c>
      <c r="X117" s="43">
        <f t="shared" si="33"/>
        <v>0</v>
      </c>
      <c r="Y117" s="121" t="str">
        <f t="shared" si="25"/>
        <v>-</v>
      </c>
    </row>
    <row r="118" spans="1:25" ht="26.25">
      <c r="A118" s="8" t="s">
        <v>311</v>
      </c>
      <c r="B118" s="8" t="s">
        <v>312</v>
      </c>
      <c r="C118" s="8" t="s">
        <v>313</v>
      </c>
      <c r="D118" s="9">
        <f>'т.2020 выгрузка'!D108</f>
        <v>0</v>
      </c>
      <c r="E118" s="9">
        <f>'т.2020 выгрузка'!E108</f>
        <v>0</v>
      </c>
      <c r="F118" s="9">
        <f>'т.2020 выгрузка'!F108</f>
        <v>0</v>
      </c>
      <c r="G118" s="9">
        <f>'т.2020 выгрузка'!G108</f>
        <v>0</v>
      </c>
      <c r="H118" s="9">
        <f>'т.2020 выгрузка'!H108</f>
        <v>0</v>
      </c>
      <c r="I118" s="9">
        <f>'т.2020 выгрузка'!I108</f>
        <v>0</v>
      </c>
      <c r="J118" s="9">
        <f>'т.2020 выгрузка'!J108</f>
        <v>0</v>
      </c>
      <c r="K118" s="9">
        <f>'т.2020 выгрузка'!K108</f>
        <v>0</v>
      </c>
      <c r="L118" s="9">
        <f>'т.2020 выгрузка'!L108</f>
        <v>0</v>
      </c>
      <c r="M118" s="9">
        <f>'т.2020 выгрузка'!M108</f>
        <v>0</v>
      </c>
      <c r="N118" s="9">
        <f>'т.2020 выгрузка'!N108</f>
        <v>0</v>
      </c>
      <c r="O118" s="9">
        <f>'т.2020 выгрузка'!O108</f>
        <v>0</v>
      </c>
      <c r="P118" s="43">
        <f t="shared" si="27"/>
        <v>0</v>
      </c>
      <c r="Q118" s="43">
        <f t="shared" si="40"/>
        <v>0</v>
      </c>
      <c r="R118" s="99" t="str">
        <f t="shared" si="24"/>
        <v>0</v>
      </c>
      <c r="S118" s="43">
        <f t="shared" si="28"/>
        <v>0</v>
      </c>
      <c r="T118" s="43">
        <f t="shared" si="29"/>
        <v>0</v>
      </c>
      <c r="U118" s="43">
        <f t="shared" si="30"/>
        <v>0</v>
      </c>
      <c r="V118" s="43">
        <f t="shared" si="31"/>
        <v>0</v>
      </c>
      <c r="W118" s="43">
        <f t="shared" si="32"/>
        <v>0</v>
      </c>
      <c r="X118" s="43">
        <f t="shared" si="33"/>
        <v>0</v>
      </c>
      <c r="Y118" s="121" t="str">
        <f t="shared" si="25"/>
        <v>-</v>
      </c>
    </row>
    <row r="119" spans="1:25" ht="39">
      <c r="A119" s="8" t="s">
        <v>314</v>
      </c>
      <c r="B119" s="8" t="s">
        <v>315</v>
      </c>
      <c r="C119" s="8" t="s">
        <v>316</v>
      </c>
      <c r="D119" s="9">
        <f>'т.2020 выгрузка'!D109</f>
        <v>0</v>
      </c>
      <c r="E119" s="9">
        <f>'т.2020 выгрузка'!E109</f>
        <v>0</v>
      </c>
      <c r="F119" s="9">
        <f>'т.2020 выгрузка'!F109</f>
        <v>0</v>
      </c>
      <c r="G119" s="9">
        <f>'т.2020 выгрузка'!G109</f>
        <v>0</v>
      </c>
      <c r="H119" s="9">
        <f>'т.2020 выгрузка'!H109</f>
        <v>0</v>
      </c>
      <c r="I119" s="9">
        <f>'т.2020 выгрузка'!I109</f>
        <v>0</v>
      </c>
      <c r="J119" s="9">
        <f>'т.2020 выгрузка'!J109</f>
        <v>0</v>
      </c>
      <c r="K119" s="9">
        <f>'т.2020 выгрузка'!K109</f>
        <v>0</v>
      </c>
      <c r="L119" s="9">
        <f>'т.2020 выгрузка'!L109</f>
        <v>0</v>
      </c>
      <c r="M119" s="9">
        <f>'т.2020 выгрузка'!M109</f>
        <v>0</v>
      </c>
      <c r="N119" s="9">
        <f>'т.2020 выгрузка'!N109</f>
        <v>0</v>
      </c>
      <c r="O119" s="9">
        <f>'т.2020 выгрузка'!O109</f>
        <v>0</v>
      </c>
      <c r="P119" s="43">
        <f t="shared" si="27"/>
        <v>0</v>
      </c>
      <c r="Q119" s="43">
        <f>D119-G119</f>
        <v>0</v>
      </c>
      <c r="R119" s="99" t="str">
        <f t="shared" si="24"/>
        <v>0</v>
      </c>
      <c r="S119" s="43">
        <f t="shared" si="28"/>
        <v>0</v>
      </c>
      <c r="T119" s="43">
        <f t="shared" si="29"/>
        <v>0</v>
      </c>
      <c r="U119" s="43">
        <f t="shared" si="30"/>
        <v>0</v>
      </c>
      <c r="V119" s="43">
        <f t="shared" si="31"/>
        <v>0</v>
      </c>
      <c r="W119" s="43">
        <f t="shared" si="32"/>
        <v>0</v>
      </c>
      <c r="X119" s="43">
        <f t="shared" si="33"/>
        <v>0</v>
      </c>
      <c r="Y119" s="121" t="str">
        <f t="shared" si="25"/>
        <v>-</v>
      </c>
    </row>
    <row r="120" spans="1:25" ht="51.75">
      <c r="A120" s="8" t="s">
        <v>317</v>
      </c>
      <c r="B120" s="8" t="s">
        <v>318</v>
      </c>
      <c r="C120" s="8" t="s">
        <v>319</v>
      </c>
      <c r="D120" s="9">
        <f>'т.2020 выгрузка'!D110</f>
        <v>0</v>
      </c>
      <c r="E120" s="9">
        <f>'т.2020 выгрузка'!E110</f>
        <v>0</v>
      </c>
      <c r="F120" s="9">
        <f>'т.2020 выгрузка'!F110</f>
        <v>0</v>
      </c>
      <c r="G120" s="9">
        <f>'т.2020 выгрузка'!G110</f>
        <v>0</v>
      </c>
      <c r="H120" s="9">
        <f>'т.2020 выгрузка'!H110</f>
        <v>0</v>
      </c>
      <c r="I120" s="9">
        <f>'т.2020 выгрузка'!I110</f>
        <v>0</v>
      </c>
      <c r="J120" s="9">
        <f>'т.2020 выгрузка'!J110</f>
        <v>0</v>
      </c>
      <c r="K120" s="9">
        <f>'т.2020 выгрузка'!K110</f>
        <v>0</v>
      </c>
      <c r="L120" s="9">
        <f>'т.2020 выгрузка'!L110</f>
        <v>0</v>
      </c>
      <c r="M120" s="9">
        <f>'т.2020 выгрузка'!M110</f>
        <v>0</v>
      </c>
      <c r="N120" s="9">
        <f>'т.2020 выгрузка'!N110</f>
        <v>0</v>
      </c>
      <c r="O120" s="9">
        <f>'т.2020 выгрузка'!O110</f>
        <v>0</v>
      </c>
      <c r="P120" s="43">
        <f t="shared" si="27"/>
        <v>0</v>
      </c>
      <c r="Q120" s="43">
        <f t="shared" ref="Q120:Q183" si="42">D120-G120</f>
        <v>0</v>
      </c>
      <c r="R120" s="99" t="str">
        <f t="shared" si="24"/>
        <v>0</v>
      </c>
      <c r="S120" s="43">
        <f t="shared" si="28"/>
        <v>0</v>
      </c>
      <c r="T120" s="43">
        <f t="shared" si="29"/>
        <v>0</v>
      </c>
      <c r="U120" s="43">
        <f t="shared" si="30"/>
        <v>0</v>
      </c>
      <c r="V120" s="43">
        <f t="shared" si="31"/>
        <v>0</v>
      </c>
      <c r="W120" s="43">
        <f t="shared" si="32"/>
        <v>0</v>
      </c>
      <c r="X120" s="43">
        <f t="shared" si="33"/>
        <v>0</v>
      </c>
      <c r="Y120" s="121" t="str">
        <f t="shared" si="25"/>
        <v>-</v>
      </c>
    </row>
    <row r="121" spans="1:25" ht="15">
      <c r="A121" s="8" t="s">
        <v>320</v>
      </c>
      <c r="B121" s="8" t="s">
        <v>321</v>
      </c>
      <c r="C121" s="8" t="s">
        <v>322</v>
      </c>
      <c r="D121" s="9">
        <f>'т.2020 выгрузка'!D111</f>
        <v>0</v>
      </c>
      <c r="E121" s="9">
        <f>'т.2020 выгрузка'!E111</f>
        <v>0</v>
      </c>
      <c r="F121" s="9">
        <f>'т.2020 выгрузка'!F111</f>
        <v>0</v>
      </c>
      <c r="G121" s="9">
        <f>'т.2020 выгрузка'!G111</f>
        <v>0</v>
      </c>
      <c r="H121" s="9">
        <f>'т.2020 выгрузка'!H111</f>
        <v>0</v>
      </c>
      <c r="I121" s="9">
        <f>'т.2020 выгрузка'!I111</f>
        <v>0</v>
      </c>
      <c r="J121" s="9">
        <f>'т.2020 выгрузка'!J111</f>
        <v>0</v>
      </c>
      <c r="K121" s="9">
        <f>'т.2020 выгрузка'!K111</f>
        <v>0</v>
      </c>
      <c r="L121" s="9">
        <f>'т.2020 выгрузка'!L111</f>
        <v>0</v>
      </c>
      <c r="M121" s="9">
        <f>'т.2020 выгрузка'!M111</f>
        <v>0</v>
      </c>
      <c r="N121" s="9">
        <f>'т.2020 выгрузка'!N111</f>
        <v>0</v>
      </c>
      <c r="O121" s="9">
        <f>'т.2020 выгрузка'!O111</f>
        <v>0</v>
      </c>
      <c r="P121" s="43">
        <f t="shared" si="27"/>
        <v>0</v>
      </c>
      <c r="Q121" s="43">
        <f t="shared" si="42"/>
        <v>0</v>
      </c>
      <c r="R121" s="99" t="str">
        <f t="shared" si="24"/>
        <v>0</v>
      </c>
      <c r="S121" s="43">
        <f t="shared" si="28"/>
        <v>0</v>
      </c>
      <c r="T121" s="43">
        <f t="shared" si="29"/>
        <v>0</v>
      </c>
      <c r="U121" s="43">
        <f t="shared" si="30"/>
        <v>0</v>
      </c>
      <c r="V121" s="43">
        <f t="shared" si="31"/>
        <v>0</v>
      </c>
      <c r="W121" s="43">
        <f t="shared" si="32"/>
        <v>0</v>
      </c>
      <c r="X121" s="43">
        <f t="shared" si="33"/>
        <v>0</v>
      </c>
      <c r="Y121" s="121" t="str">
        <f t="shared" si="25"/>
        <v>-</v>
      </c>
    </row>
    <row r="122" spans="1:25" ht="15">
      <c r="A122" s="8" t="s">
        <v>323</v>
      </c>
      <c r="B122" s="8" t="s">
        <v>324</v>
      </c>
      <c r="C122" s="8" t="s">
        <v>325</v>
      </c>
      <c r="D122" s="9">
        <f>'т.2020 выгрузка'!D112</f>
        <v>0</v>
      </c>
      <c r="E122" s="9">
        <f>'т.2020 выгрузка'!E112</f>
        <v>0</v>
      </c>
      <c r="F122" s="9">
        <f>'т.2020 выгрузка'!F112</f>
        <v>0</v>
      </c>
      <c r="G122" s="9">
        <f>'т.2020 выгрузка'!G112</f>
        <v>0</v>
      </c>
      <c r="H122" s="9">
        <f>'т.2020 выгрузка'!H112</f>
        <v>0</v>
      </c>
      <c r="I122" s="9">
        <f>'т.2020 выгрузка'!I112</f>
        <v>0</v>
      </c>
      <c r="J122" s="9">
        <f>'т.2020 выгрузка'!J112</f>
        <v>0</v>
      </c>
      <c r="K122" s="9">
        <f>'т.2020 выгрузка'!K112</f>
        <v>0</v>
      </c>
      <c r="L122" s="9">
        <f>'т.2020 выгрузка'!L112</f>
        <v>0</v>
      </c>
      <c r="M122" s="9">
        <f>'т.2020 выгрузка'!M112</f>
        <v>0</v>
      </c>
      <c r="N122" s="9">
        <f>'т.2020 выгрузка'!N112</f>
        <v>0</v>
      </c>
      <c r="O122" s="9">
        <f>'т.2020 выгрузка'!O112</f>
        <v>0</v>
      </c>
      <c r="P122" s="43">
        <f t="shared" si="27"/>
        <v>0</v>
      </c>
      <c r="Q122" s="43">
        <f t="shared" si="42"/>
        <v>0</v>
      </c>
      <c r="R122" s="99" t="str">
        <f t="shared" si="24"/>
        <v>0</v>
      </c>
      <c r="S122" s="43">
        <f t="shared" si="28"/>
        <v>0</v>
      </c>
      <c r="T122" s="43">
        <f t="shared" si="29"/>
        <v>0</v>
      </c>
      <c r="U122" s="43">
        <f t="shared" si="30"/>
        <v>0</v>
      </c>
      <c r="V122" s="43">
        <f t="shared" si="31"/>
        <v>0</v>
      </c>
      <c r="W122" s="43">
        <f t="shared" si="32"/>
        <v>0</v>
      </c>
      <c r="X122" s="43">
        <f t="shared" si="33"/>
        <v>0</v>
      </c>
      <c r="Y122" s="121" t="str">
        <f t="shared" si="25"/>
        <v>-</v>
      </c>
    </row>
    <row r="123" spans="1:25" ht="26.25">
      <c r="A123" s="8" t="s">
        <v>326</v>
      </c>
      <c r="B123" s="8" t="s">
        <v>327</v>
      </c>
      <c r="C123" s="8" t="s">
        <v>328</v>
      </c>
      <c r="D123" s="9">
        <f>'т.2020 выгрузка'!D113</f>
        <v>0</v>
      </c>
      <c r="E123" s="9">
        <f>'т.2020 выгрузка'!E113</f>
        <v>0</v>
      </c>
      <c r="F123" s="9">
        <f>'т.2020 выгрузка'!F113</f>
        <v>0</v>
      </c>
      <c r="G123" s="9">
        <f>'т.2020 выгрузка'!G113</f>
        <v>0</v>
      </c>
      <c r="H123" s="9">
        <f>'т.2020 выгрузка'!H113</f>
        <v>0</v>
      </c>
      <c r="I123" s="9">
        <f>'т.2020 выгрузка'!I113</f>
        <v>0</v>
      </c>
      <c r="J123" s="9">
        <f>'т.2020 выгрузка'!J113</f>
        <v>0</v>
      </c>
      <c r="K123" s="9">
        <f>'т.2020 выгрузка'!K113</f>
        <v>0</v>
      </c>
      <c r="L123" s="9">
        <f>'т.2020 выгрузка'!L113</f>
        <v>0</v>
      </c>
      <c r="M123" s="9">
        <f>'т.2020 выгрузка'!M113</f>
        <v>0</v>
      </c>
      <c r="N123" s="9">
        <f>'т.2020 выгрузка'!N113</f>
        <v>0</v>
      </c>
      <c r="O123" s="9">
        <f>'т.2020 выгрузка'!O113</f>
        <v>0</v>
      </c>
      <c r="P123" s="43">
        <f t="shared" si="27"/>
        <v>0</v>
      </c>
      <c r="Q123" s="43">
        <f t="shared" si="42"/>
        <v>0</v>
      </c>
      <c r="R123" s="99" t="str">
        <f t="shared" si="24"/>
        <v>0</v>
      </c>
      <c r="S123" s="43">
        <f t="shared" si="28"/>
        <v>0</v>
      </c>
      <c r="T123" s="43">
        <f t="shared" si="29"/>
        <v>0</v>
      </c>
      <c r="U123" s="43">
        <f t="shared" si="30"/>
        <v>0</v>
      </c>
      <c r="V123" s="43">
        <f t="shared" si="31"/>
        <v>0</v>
      </c>
      <c r="W123" s="43">
        <f t="shared" si="32"/>
        <v>0</v>
      </c>
      <c r="X123" s="43">
        <f t="shared" si="33"/>
        <v>0</v>
      </c>
      <c r="Y123" s="121" t="str">
        <f t="shared" si="25"/>
        <v>-</v>
      </c>
    </row>
    <row r="124" spans="1:25" ht="15">
      <c r="A124" s="19" t="s">
        <v>793</v>
      </c>
      <c r="B124" s="20"/>
      <c r="C124" s="20"/>
      <c r="D124" s="21">
        <f>D118-D119-D120-D121-D122-D123</f>
        <v>0</v>
      </c>
      <c r="E124" s="21">
        <f t="shared" ref="E124:O124" si="43">E118-E119-E120-E121-E122-E123</f>
        <v>0</v>
      </c>
      <c r="F124" s="21">
        <f t="shared" si="43"/>
        <v>0</v>
      </c>
      <c r="G124" s="21">
        <f t="shared" si="43"/>
        <v>0</v>
      </c>
      <c r="H124" s="21">
        <f t="shared" si="43"/>
        <v>0</v>
      </c>
      <c r="I124" s="21">
        <f t="shared" si="43"/>
        <v>0</v>
      </c>
      <c r="J124" s="21">
        <f t="shared" si="43"/>
        <v>0</v>
      </c>
      <c r="K124" s="21">
        <f t="shared" si="43"/>
        <v>0</v>
      </c>
      <c r="L124" s="21">
        <f t="shared" si="43"/>
        <v>0</v>
      </c>
      <c r="M124" s="21">
        <f t="shared" si="43"/>
        <v>0</v>
      </c>
      <c r="N124" s="21">
        <f t="shared" si="43"/>
        <v>0</v>
      </c>
      <c r="O124" s="21">
        <f t="shared" si="43"/>
        <v>0</v>
      </c>
      <c r="P124" s="45">
        <f t="shared" si="27"/>
        <v>0</v>
      </c>
      <c r="Q124" s="45">
        <f t="shared" si="42"/>
        <v>0</v>
      </c>
      <c r="R124" s="99" t="str">
        <f t="shared" si="24"/>
        <v>0</v>
      </c>
      <c r="S124" s="45">
        <f t="shared" si="28"/>
        <v>0</v>
      </c>
      <c r="T124" s="45">
        <f t="shared" si="29"/>
        <v>0</v>
      </c>
      <c r="U124" s="45">
        <f t="shared" si="30"/>
        <v>0</v>
      </c>
      <c r="V124" s="45">
        <f t="shared" si="31"/>
        <v>0</v>
      </c>
      <c r="W124" s="45">
        <f t="shared" si="32"/>
        <v>0</v>
      </c>
      <c r="X124" s="45">
        <f t="shared" si="33"/>
        <v>0</v>
      </c>
      <c r="Y124" s="121" t="str">
        <f t="shared" si="25"/>
        <v>-</v>
      </c>
    </row>
    <row r="125" spans="1:25" ht="26.25">
      <c r="A125" s="8" t="s">
        <v>329</v>
      </c>
      <c r="B125" s="8" t="s">
        <v>330</v>
      </c>
      <c r="C125" s="8" t="s">
        <v>331</v>
      </c>
      <c r="D125" s="9">
        <f>'т.2020 выгрузка'!D114</f>
        <v>0</v>
      </c>
      <c r="E125" s="9">
        <f>'т.2020 выгрузка'!E114</f>
        <v>0</v>
      </c>
      <c r="F125" s="9">
        <f>'т.2020 выгрузка'!F114</f>
        <v>0</v>
      </c>
      <c r="G125" s="9">
        <f>'т.2020 выгрузка'!G114</f>
        <v>0</v>
      </c>
      <c r="H125" s="9">
        <f>'т.2020 выгрузка'!H114</f>
        <v>0</v>
      </c>
      <c r="I125" s="9">
        <f>'т.2020 выгрузка'!I114</f>
        <v>0</v>
      </c>
      <c r="J125" s="9">
        <f>'т.2020 выгрузка'!J114</f>
        <v>0</v>
      </c>
      <c r="K125" s="9">
        <f>'т.2020 выгрузка'!K114</f>
        <v>0</v>
      </c>
      <c r="L125" s="9">
        <f>'т.2020 выгрузка'!L114</f>
        <v>0</v>
      </c>
      <c r="M125" s="9">
        <f>'т.2020 выгрузка'!M114</f>
        <v>0</v>
      </c>
      <c r="N125" s="9">
        <f>'т.2020 выгрузка'!N114</f>
        <v>0</v>
      </c>
      <c r="O125" s="9">
        <f>'т.2020 выгрузка'!O114</f>
        <v>0</v>
      </c>
      <c r="P125" s="43">
        <f t="shared" si="27"/>
        <v>0</v>
      </c>
      <c r="Q125" s="43">
        <f t="shared" si="42"/>
        <v>0</v>
      </c>
      <c r="R125" s="99" t="str">
        <f t="shared" si="24"/>
        <v>0</v>
      </c>
      <c r="S125" s="43">
        <f t="shared" si="28"/>
        <v>0</v>
      </c>
      <c r="T125" s="43">
        <f t="shared" si="29"/>
        <v>0</v>
      </c>
      <c r="U125" s="43">
        <f t="shared" si="30"/>
        <v>0</v>
      </c>
      <c r="V125" s="43">
        <f t="shared" si="31"/>
        <v>0</v>
      </c>
      <c r="W125" s="43">
        <f t="shared" si="32"/>
        <v>0</v>
      </c>
      <c r="X125" s="43">
        <f t="shared" si="33"/>
        <v>0</v>
      </c>
      <c r="Y125" s="121" t="str">
        <f t="shared" si="25"/>
        <v>-</v>
      </c>
    </row>
    <row r="126" spans="1:25" ht="15">
      <c r="A126" s="8" t="s">
        <v>332</v>
      </c>
      <c r="B126" s="8" t="s">
        <v>333</v>
      </c>
      <c r="C126" s="8" t="s">
        <v>334</v>
      </c>
      <c r="D126" s="9">
        <f>'т.2020 выгрузка'!D115</f>
        <v>0</v>
      </c>
      <c r="E126" s="9">
        <f>'т.2020 выгрузка'!E115</f>
        <v>0</v>
      </c>
      <c r="F126" s="9">
        <f>'т.2020 выгрузка'!F115</f>
        <v>0</v>
      </c>
      <c r="G126" s="9">
        <f>'т.2020 выгрузка'!G115</f>
        <v>0</v>
      </c>
      <c r="H126" s="9">
        <f>'т.2020 выгрузка'!H115</f>
        <v>0</v>
      </c>
      <c r="I126" s="9">
        <f>'т.2020 выгрузка'!I115</f>
        <v>0</v>
      </c>
      <c r="J126" s="9">
        <f>'т.2020 выгрузка'!J115</f>
        <v>0</v>
      </c>
      <c r="K126" s="9">
        <f>'т.2020 выгрузка'!K115</f>
        <v>0</v>
      </c>
      <c r="L126" s="9">
        <f>'т.2020 выгрузка'!L115</f>
        <v>0</v>
      </c>
      <c r="M126" s="9">
        <f>'т.2020 выгрузка'!M115</f>
        <v>0</v>
      </c>
      <c r="N126" s="9">
        <f>'т.2020 выгрузка'!N115</f>
        <v>0</v>
      </c>
      <c r="O126" s="9">
        <f>'т.2020 выгрузка'!O115</f>
        <v>0</v>
      </c>
      <c r="P126" s="43">
        <f t="shared" si="27"/>
        <v>0</v>
      </c>
      <c r="Q126" s="43">
        <f t="shared" si="42"/>
        <v>0</v>
      </c>
      <c r="R126" s="99" t="str">
        <f t="shared" si="24"/>
        <v>0</v>
      </c>
      <c r="S126" s="43">
        <f t="shared" si="28"/>
        <v>0</v>
      </c>
      <c r="T126" s="43">
        <f t="shared" si="29"/>
        <v>0</v>
      </c>
      <c r="U126" s="43">
        <f t="shared" si="30"/>
        <v>0</v>
      </c>
      <c r="V126" s="43">
        <f t="shared" si="31"/>
        <v>0</v>
      </c>
      <c r="W126" s="43">
        <f t="shared" si="32"/>
        <v>0</v>
      </c>
      <c r="X126" s="43">
        <f t="shared" si="33"/>
        <v>0</v>
      </c>
      <c r="Y126" s="121" t="str">
        <f t="shared" si="25"/>
        <v>-</v>
      </c>
    </row>
    <row r="127" spans="1:25" ht="15">
      <c r="A127" s="8" t="s">
        <v>335</v>
      </c>
      <c r="B127" s="8" t="s">
        <v>336</v>
      </c>
      <c r="C127" s="8" t="s">
        <v>337</v>
      </c>
      <c r="D127" s="9">
        <f>'т.2020 выгрузка'!D116</f>
        <v>0</v>
      </c>
      <c r="E127" s="9">
        <f>'т.2020 выгрузка'!E116</f>
        <v>0</v>
      </c>
      <c r="F127" s="9">
        <f>'т.2020 выгрузка'!F116</f>
        <v>0</v>
      </c>
      <c r="G127" s="9">
        <f>'т.2020 выгрузка'!G116</f>
        <v>0</v>
      </c>
      <c r="H127" s="9">
        <f>'т.2020 выгрузка'!H116</f>
        <v>0</v>
      </c>
      <c r="I127" s="9">
        <f>'т.2020 выгрузка'!I116</f>
        <v>0</v>
      </c>
      <c r="J127" s="9">
        <f>'т.2020 выгрузка'!J116</f>
        <v>0</v>
      </c>
      <c r="K127" s="9">
        <f>'т.2020 выгрузка'!K116</f>
        <v>0</v>
      </c>
      <c r="L127" s="9">
        <f>'т.2020 выгрузка'!L116</f>
        <v>0</v>
      </c>
      <c r="M127" s="9">
        <f>'т.2020 выгрузка'!M116</f>
        <v>0</v>
      </c>
      <c r="N127" s="9">
        <f>'т.2020 выгрузка'!N116</f>
        <v>0</v>
      </c>
      <c r="O127" s="9">
        <f>'т.2020 выгрузка'!O116</f>
        <v>0</v>
      </c>
      <c r="P127" s="43">
        <f t="shared" si="27"/>
        <v>0</v>
      </c>
      <c r="Q127" s="43">
        <f t="shared" si="42"/>
        <v>0</v>
      </c>
      <c r="R127" s="99" t="str">
        <f t="shared" si="24"/>
        <v>0</v>
      </c>
      <c r="S127" s="43">
        <f t="shared" si="28"/>
        <v>0</v>
      </c>
      <c r="T127" s="43">
        <f t="shared" si="29"/>
        <v>0</v>
      </c>
      <c r="U127" s="43">
        <f t="shared" si="30"/>
        <v>0</v>
      </c>
      <c r="V127" s="43">
        <f t="shared" si="31"/>
        <v>0</v>
      </c>
      <c r="W127" s="43">
        <f t="shared" si="32"/>
        <v>0</v>
      </c>
      <c r="X127" s="43">
        <f t="shared" si="33"/>
        <v>0</v>
      </c>
      <c r="Y127" s="121" t="str">
        <f t="shared" si="25"/>
        <v>-</v>
      </c>
    </row>
    <row r="128" spans="1:25" ht="26.25">
      <c r="A128" s="8" t="s">
        <v>338</v>
      </c>
      <c r="B128" s="8" t="s">
        <v>339</v>
      </c>
      <c r="C128" s="8" t="s">
        <v>340</v>
      </c>
      <c r="D128" s="9">
        <f>'т.2020 выгрузка'!D117</f>
        <v>0</v>
      </c>
      <c r="E128" s="9">
        <f>'т.2020 выгрузка'!E117</f>
        <v>0</v>
      </c>
      <c r="F128" s="9">
        <f>'т.2020 выгрузка'!F117</f>
        <v>0</v>
      </c>
      <c r="G128" s="9">
        <f>'т.2020 выгрузка'!G117</f>
        <v>0</v>
      </c>
      <c r="H128" s="9">
        <f>'т.2020 выгрузка'!H117</f>
        <v>0</v>
      </c>
      <c r="I128" s="9">
        <f>'т.2020 выгрузка'!I117</f>
        <v>0</v>
      </c>
      <c r="J128" s="9">
        <f>'т.2020 выгрузка'!J117</f>
        <v>0</v>
      </c>
      <c r="K128" s="9">
        <f>'т.2020 выгрузка'!K117</f>
        <v>0</v>
      </c>
      <c r="L128" s="9">
        <f>'т.2020 выгрузка'!L117</f>
        <v>0</v>
      </c>
      <c r="M128" s="9">
        <f>'т.2020 выгрузка'!M117</f>
        <v>0</v>
      </c>
      <c r="N128" s="9">
        <f>'т.2020 выгрузка'!N117</f>
        <v>0</v>
      </c>
      <c r="O128" s="9">
        <f>'т.2020 выгрузка'!O117</f>
        <v>0</v>
      </c>
      <c r="P128" s="43">
        <f t="shared" si="27"/>
        <v>0</v>
      </c>
      <c r="Q128" s="43">
        <f t="shared" si="42"/>
        <v>0</v>
      </c>
      <c r="R128" s="99" t="str">
        <f t="shared" si="24"/>
        <v>0</v>
      </c>
      <c r="S128" s="43">
        <f t="shared" si="28"/>
        <v>0</v>
      </c>
      <c r="T128" s="43">
        <f t="shared" si="29"/>
        <v>0</v>
      </c>
      <c r="U128" s="43">
        <f t="shared" si="30"/>
        <v>0</v>
      </c>
      <c r="V128" s="43">
        <f t="shared" si="31"/>
        <v>0</v>
      </c>
      <c r="W128" s="43">
        <f t="shared" si="32"/>
        <v>0</v>
      </c>
      <c r="X128" s="43">
        <f t="shared" si="33"/>
        <v>0</v>
      </c>
      <c r="Y128" s="121" t="str">
        <f t="shared" si="25"/>
        <v>-</v>
      </c>
    </row>
    <row r="129" spans="1:25" ht="26.25">
      <c r="A129" s="8" t="s">
        <v>341</v>
      </c>
      <c r="B129" s="8" t="s">
        <v>342</v>
      </c>
      <c r="C129" s="8" t="s">
        <v>343</v>
      </c>
      <c r="D129" s="9">
        <f>'т.2020 выгрузка'!D118</f>
        <v>0</v>
      </c>
      <c r="E129" s="9">
        <f>'т.2020 выгрузка'!E118</f>
        <v>0</v>
      </c>
      <c r="F129" s="9">
        <f>'т.2020 выгрузка'!F118</f>
        <v>0</v>
      </c>
      <c r="G129" s="9">
        <f>'т.2020 выгрузка'!G118</f>
        <v>0</v>
      </c>
      <c r="H129" s="9">
        <f>'т.2020 выгрузка'!H118</f>
        <v>0</v>
      </c>
      <c r="I129" s="9">
        <f>'т.2020 выгрузка'!I118</f>
        <v>0</v>
      </c>
      <c r="J129" s="9">
        <f>'т.2020 выгрузка'!J118</f>
        <v>0</v>
      </c>
      <c r="K129" s="9">
        <f>'т.2020 выгрузка'!K118</f>
        <v>0</v>
      </c>
      <c r="L129" s="9">
        <f>'т.2020 выгрузка'!L118</f>
        <v>0</v>
      </c>
      <c r="M129" s="9">
        <f>'т.2020 выгрузка'!M118</f>
        <v>0</v>
      </c>
      <c r="N129" s="9">
        <f>'т.2020 выгрузка'!N118</f>
        <v>0</v>
      </c>
      <c r="O129" s="9">
        <f>'т.2020 выгрузка'!O118</f>
        <v>0</v>
      </c>
      <c r="P129" s="43">
        <f t="shared" si="27"/>
        <v>0</v>
      </c>
      <c r="Q129" s="43">
        <f t="shared" si="42"/>
        <v>0</v>
      </c>
      <c r="R129" s="99" t="str">
        <f t="shared" si="24"/>
        <v>0</v>
      </c>
      <c r="S129" s="43">
        <f t="shared" si="28"/>
        <v>0</v>
      </c>
      <c r="T129" s="43">
        <f t="shared" si="29"/>
        <v>0</v>
      </c>
      <c r="U129" s="43">
        <f t="shared" si="30"/>
        <v>0</v>
      </c>
      <c r="V129" s="43">
        <f t="shared" si="31"/>
        <v>0</v>
      </c>
      <c r="W129" s="43">
        <f t="shared" si="32"/>
        <v>0</v>
      </c>
      <c r="X129" s="43">
        <f t="shared" si="33"/>
        <v>0</v>
      </c>
      <c r="Y129" s="121" t="str">
        <f t="shared" si="25"/>
        <v>-</v>
      </c>
    </row>
    <row r="130" spans="1:25" ht="26.25">
      <c r="A130" s="8" t="s">
        <v>344</v>
      </c>
      <c r="B130" s="8" t="s">
        <v>345</v>
      </c>
      <c r="C130" s="8" t="s">
        <v>346</v>
      </c>
      <c r="D130" s="9">
        <f>'т.2020 выгрузка'!D119</f>
        <v>0</v>
      </c>
      <c r="E130" s="9">
        <f>'т.2020 выгрузка'!E119</f>
        <v>0</v>
      </c>
      <c r="F130" s="9">
        <f>'т.2020 выгрузка'!F119</f>
        <v>0</v>
      </c>
      <c r="G130" s="9">
        <f>'т.2020 выгрузка'!G119</f>
        <v>0</v>
      </c>
      <c r="H130" s="9">
        <f>'т.2020 выгрузка'!H119</f>
        <v>0</v>
      </c>
      <c r="I130" s="9">
        <f>'т.2020 выгрузка'!I119</f>
        <v>0</v>
      </c>
      <c r="J130" s="9">
        <f>'т.2020 выгрузка'!J119</f>
        <v>0</v>
      </c>
      <c r="K130" s="9">
        <f>'т.2020 выгрузка'!K119</f>
        <v>0</v>
      </c>
      <c r="L130" s="9">
        <f>'т.2020 выгрузка'!L119</f>
        <v>0</v>
      </c>
      <c r="M130" s="9">
        <f>'т.2020 выгрузка'!M119</f>
        <v>0</v>
      </c>
      <c r="N130" s="9">
        <f>'т.2020 выгрузка'!N119</f>
        <v>0</v>
      </c>
      <c r="O130" s="9">
        <f>'т.2020 выгрузка'!O119</f>
        <v>0</v>
      </c>
      <c r="P130" s="43">
        <f t="shared" si="27"/>
        <v>0</v>
      </c>
      <c r="Q130" s="43">
        <f t="shared" si="42"/>
        <v>0</v>
      </c>
      <c r="R130" s="99" t="str">
        <f t="shared" si="24"/>
        <v>0</v>
      </c>
      <c r="S130" s="43">
        <f t="shared" si="28"/>
        <v>0</v>
      </c>
      <c r="T130" s="43">
        <f t="shared" si="29"/>
        <v>0</v>
      </c>
      <c r="U130" s="43">
        <f t="shared" si="30"/>
        <v>0</v>
      </c>
      <c r="V130" s="43">
        <f t="shared" si="31"/>
        <v>0</v>
      </c>
      <c r="W130" s="43">
        <f t="shared" si="32"/>
        <v>0</v>
      </c>
      <c r="X130" s="43">
        <f t="shared" si="33"/>
        <v>0</v>
      </c>
      <c r="Y130" s="121" t="str">
        <f t="shared" si="25"/>
        <v>-</v>
      </c>
    </row>
    <row r="131" spans="1:25" ht="15">
      <c r="A131" s="16" t="s">
        <v>792</v>
      </c>
      <c r="B131" s="17"/>
      <c r="C131" s="17"/>
      <c r="D131" s="18">
        <f>D117-D118-D125-D128</f>
        <v>0</v>
      </c>
      <c r="E131" s="18">
        <f t="shared" ref="E131:O131" si="44">E117-E118-E125-E128</f>
        <v>0</v>
      </c>
      <c r="F131" s="18">
        <f t="shared" si="44"/>
        <v>0</v>
      </c>
      <c r="G131" s="18">
        <f t="shared" si="44"/>
        <v>0</v>
      </c>
      <c r="H131" s="18">
        <f t="shared" si="44"/>
        <v>0</v>
      </c>
      <c r="I131" s="18">
        <f t="shared" si="44"/>
        <v>0</v>
      </c>
      <c r="J131" s="18">
        <f t="shared" si="44"/>
        <v>0</v>
      </c>
      <c r="K131" s="18">
        <f t="shared" si="44"/>
        <v>0</v>
      </c>
      <c r="L131" s="18">
        <f t="shared" si="44"/>
        <v>0</v>
      </c>
      <c r="M131" s="18">
        <f t="shared" si="44"/>
        <v>0</v>
      </c>
      <c r="N131" s="18">
        <f t="shared" si="44"/>
        <v>0</v>
      </c>
      <c r="O131" s="18">
        <f t="shared" si="44"/>
        <v>0</v>
      </c>
      <c r="P131" s="46">
        <f t="shared" si="27"/>
        <v>0</v>
      </c>
      <c r="Q131" s="46">
        <f t="shared" si="42"/>
        <v>0</v>
      </c>
      <c r="R131" s="99" t="str">
        <f t="shared" si="24"/>
        <v>0</v>
      </c>
      <c r="S131" s="46">
        <f t="shared" si="28"/>
        <v>0</v>
      </c>
      <c r="T131" s="46">
        <f t="shared" si="29"/>
        <v>0</v>
      </c>
      <c r="U131" s="46">
        <f t="shared" si="30"/>
        <v>0</v>
      </c>
      <c r="V131" s="46">
        <f t="shared" si="31"/>
        <v>0</v>
      </c>
      <c r="W131" s="46">
        <f t="shared" si="32"/>
        <v>0</v>
      </c>
      <c r="X131" s="46">
        <f t="shared" si="33"/>
        <v>0</v>
      </c>
      <c r="Y131" s="121" t="str">
        <f t="shared" si="25"/>
        <v>-</v>
      </c>
    </row>
    <row r="132" spans="1:25" ht="15">
      <c r="A132" s="8" t="s">
        <v>347</v>
      </c>
      <c r="B132" s="8" t="s">
        <v>348</v>
      </c>
      <c r="C132" s="8" t="s">
        <v>349</v>
      </c>
      <c r="D132" s="9">
        <f>'т.2020 выгрузка'!D120</f>
        <v>0</v>
      </c>
      <c r="E132" s="9">
        <f>'т.2020 выгрузка'!E120</f>
        <v>0</v>
      </c>
      <c r="F132" s="9">
        <f>'т.2020 выгрузка'!F120</f>
        <v>0</v>
      </c>
      <c r="G132" s="9">
        <f>'т.2020 выгрузка'!G120</f>
        <v>0</v>
      </c>
      <c r="H132" s="9">
        <f>'т.2020 выгрузка'!H120</f>
        <v>0</v>
      </c>
      <c r="I132" s="9">
        <f>'т.2020 выгрузка'!I120</f>
        <v>0</v>
      </c>
      <c r="J132" s="9">
        <f>'т.2020 выгрузка'!J120</f>
        <v>0</v>
      </c>
      <c r="K132" s="9">
        <f>'т.2020 выгрузка'!K120</f>
        <v>0</v>
      </c>
      <c r="L132" s="9">
        <f>'т.2020 выгрузка'!L120</f>
        <v>0</v>
      </c>
      <c r="M132" s="9">
        <f>'т.2020 выгрузка'!M120</f>
        <v>0</v>
      </c>
      <c r="N132" s="9">
        <f>'т.2020 выгрузка'!N120</f>
        <v>0</v>
      </c>
      <c r="O132" s="9">
        <f>'т.2020 выгрузка'!O120</f>
        <v>0</v>
      </c>
      <c r="P132" s="43">
        <f t="shared" si="27"/>
        <v>0</v>
      </c>
      <c r="Q132" s="43">
        <f t="shared" si="42"/>
        <v>0</v>
      </c>
      <c r="R132" s="99" t="str">
        <f t="shared" si="24"/>
        <v>0</v>
      </c>
      <c r="S132" s="43">
        <f t="shared" si="28"/>
        <v>0</v>
      </c>
      <c r="T132" s="43">
        <f t="shared" si="29"/>
        <v>0</v>
      </c>
      <c r="U132" s="43">
        <f t="shared" si="30"/>
        <v>0</v>
      </c>
      <c r="V132" s="43">
        <f t="shared" si="31"/>
        <v>0</v>
      </c>
      <c r="W132" s="43">
        <f t="shared" si="32"/>
        <v>0</v>
      </c>
      <c r="X132" s="43">
        <f t="shared" si="33"/>
        <v>0</v>
      </c>
      <c r="Y132" s="121" t="str">
        <f t="shared" si="25"/>
        <v>-</v>
      </c>
    </row>
    <row r="133" spans="1:25" ht="26.25">
      <c r="A133" s="8" t="s">
        <v>350</v>
      </c>
      <c r="B133" s="8" t="s">
        <v>351</v>
      </c>
      <c r="C133" s="8" t="s">
        <v>352</v>
      </c>
      <c r="D133" s="9">
        <f>'т.2020 выгрузка'!D121</f>
        <v>0</v>
      </c>
      <c r="E133" s="9">
        <f>'т.2020 выгрузка'!E121</f>
        <v>0</v>
      </c>
      <c r="F133" s="9">
        <f>'т.2020 выгрузка'!F121</f>
        <v>0</v>
      </c>
      <c r="G133" s="9">
        <f>'т.2020 выгрузка'!G121</f>
        <v>0</v>
      </c>
      <c r="H133" s="9">
        <f>'т.2020 выгрузка'!H121</f>
        <v>0</v>
      </c>
      <c r="I133" s="9">
        <f>'т.2020 выгрузка'!I121</f>
        <v>0</v>
      </c>
      <c r="J133" s="9">
        <f>'т.2020 выгрузка'!J121</f>
        <v>0</v>
      </c>
      <c r="K133" s="9">
        <f>'т.2020 выгрузка'!K121</f>
        <v>0</v>
      </c>
      <c r="L133" s="9">
        <f>'т.2020 выгрузка'!L121</f>
        <v>0</v>
      </c>
      <c r="M133" s="9">
        <f>'т.2020 выгрузка'!M121</f>
        <v>0</v>
      </c>
      <c r="N133" s="9">
        <f>'т.2020 выгрузка'!N121</f>
        <v>0</v>
      </c>
      <c r="O133" s="9">
        <f>'т.2020 выгрузка'!O121</f>
        <v>0</v>
      </c>
      <c r="P133" s="43">
        <f t="shared" si="27"/>
        <v>0</v>
      </c>
      <c r="Q133" s="43">
        <f t="shared" si="42"/>
        <v>0</v>
      </c>
      <c r="R133" s="99" t="str">
        <f t="shared" si="24"/>
        <v>0</v>
      </c>
      <c r="S133" s="43">
        <f t="shared" si="28"/>
        <v>0</v>
      </c>
      <c r="T133" s="43">
        <f t="shared" si="29"/>
        <v>0</v>
      </c>
      <c r="U133" s="43">
        <f t="shared" si="30"/>
        <v>0</v>
      </c>
      <c r="V133" s="43">
        <f t="shared" si="31"/>
        <v>0</v>
      </c>
      <c r="W133" s="43">
        <f t="shared" si="32"/>
        <v>0</v>
      </c>
      <c r="X133" s="43">
        <f t="shared" si="33"/>
        <v>0</v>
      </c>
      <c r="Y133" s="121" t="str">
        <f t="shared" si="25"/>
        <v>-</v>
      </c>
    </row>
    <row r="134" spans="1:25" ht="26.25">
      <c r="A134" s="8" t="s">
        <v>353</v>
      </c>
      <c r="B134" s="8" t="s">
        <v>354</v>
      </c>
      <c r="C134" s="8" t="s">
        <v>355</v>
      </c>
      <c r="D134" s="9">
        <f>'т.2020 выгрузка'!D122</f>
        <v>0</v>
      </c>
      <c r="E134" s="9">
        <f>'т.2020 выгрузка'!E122</f>
        <v>0</v>
      </c>
      <c r="F134" s="9">
        <f>'т.2020 выгрузка'!F122</f>
        <v>0</v>
      </c>
      <c r="G134" s="9">
        <f>'т.2020 выгрузка'!G122</f>
        <v>0</v>
      </c>
      <c r="H134" s="9">
        <f>'т.2020 выгрузка'!H122</f>
        <v>0</v>
      </c>
      <c r="I134" s="9">
        <f>'т.2020 выгрузка'!I122</f>
        <v>0</v>
      </c>
      <c r="J134" s="9">
        <f>'т.2020 выгрузка'!J122</f>
        <v>0</v>
      </c>
      <c r="K134" s="9">
        <f>'т.2020 выгрузка'!K122</f>
        <v>0</v>
      </c>
      <c r="L134" s="9">
        <f>'т.2020 выгрузка'!L122</f>
        <v>0</v>
      </c>
      <c r="M134" s="9">
        <f>'т.2020 выгрузка'!M122</f>
        <v>0</v>
      </c>
      <c r="N134" s="9">
        <f>'т.2020 выгрузка'!N122</f>
        <v>0</v>
      </c>
      <c r="O134" s="9">
        <f>'т.2020 выгрузка'!O122</f>
        <v>0</v>
      </c>
      <c r="P134" s="43">
        <f t="shared" si="27"/>
        <v>0</v>
      </c>
      <c r="Q134" s="43">
        <f t="shared" si="42"/>
        <v>0</v>
      </c>
      <c r="R134" s="99" t="str">
        <f t="shared" si="24"/>
        <v>0</v>
      </c>
      <c r="S134" s="43">
        <f t="shared" si="28"/>
        <v>0</v>
      </c>
      <c r="T134" s="43">
        <f t="shared" si="29"/>
        <v>0</v>
      </c>
      <c r="U134" s="43">
        <f t="shared" si="30"/>
        <v>0</v>
      </c>
      <c r="V134" s="43">
        <f t="shared" si="31"/>
        <v>0</v>
      </c>
      <c r="W134" s="43">
        <f t="shared" si="32"/>
        <v>0</v>
      </c>
      <c r="X134" s="43">
        <f t="shared" si="33"/>
        <v>0</v>
      </c>
      <c r="Y134" s="121" t="str">
        <f t="shared" si="25"/>
        <v>-</v>
      </c>
    </row>
    <row r="135" spans="1:25" ht="26.25">
      <c r="A135" s="8" t="s">
        <v>356</v>
      </c>
      <c r="B135" s="8" t="s">
        <v>357</v>
      </c>
      <c r="C135" s="8" t="s">
        <v>358</v>
      </c>
      <c r="D135" s="9">
        <f>'т.2020 выгрузка'!D123</f>
        <v>0</v>
      </c>
      <c r="E135" s="9">
        <f>'т.2020 выгрузка'!E123</f>
        <v>0</v>
      </c>
      <c r="F135" s="9">
        <f>'т.2020 выгрузка'!F123</f>
        <v>0</v>
      </c>
      <c r="G135" s="9">
        <f>'т.2020 выгрузка'!G123</f>
        <v>0</v>
      </c>
      <c r="H135" s="9">
        <f>'т.2020 выгрузка'!H123</f>
        <v>0</v>
      </c>
      <c r="I135" s="9">
        <f>'т.2020 выгрузка'!I123</f>
        <v>0</v>
      </c>
      <c r="J135" s="9">
        <f>'т.2020 выгрузка'!J123</f>
        <v>0</v>
      </c>
      <c r="K135" s="9">
        <f>'т.2020 выгрузка'!K123</f>
        <v>0</v>
      </c>
      <c r="L135" s="9">
        <f>'т.2020 выгрузка'!L123</f>
        <v>0</v>
      </c>
      <c r="M135" s="9">
        <f>'т.2020 выгрузка'!M123</f>
        <v>0</v>
      </c>
      <c r="N135" s="9">
        <f>'т.2020 выгрузка'!N123</f>
        <v>0</v>
      </c>
      <c r="O135" s="9">
        <f>'т.2020 выгрузка'!O123</f>
        <v>0</v>
      </c>
      <c r="P135" s="43">
        <f t="shared" si="27"/>
        <v>0</v>
      </c>
      <c r="Q135" s="43">
        <f t="shared" si="42"/>
        <v>0</v>
      </c>
      <c r="R135" s="99" t="str">
        <f t="shared" si="24"/>
        <v>0</v>
      </c>
      <c r="S135" s="43">
        <f t="shared" si="28"/>
        <v>0</v>
      </c>
      <c r="T135" s="43">
        <f t="shared" si="29"/>
        <v>0</v>
      </c>
      <c r="U135" s="43">
        <f t="shared" si="30"/>
        <v>0</v>
      </c>
      <c r="V135" s="43">
        <f t="shared" si="31"/>
        <v>0</v>
      </c>
      <c r="W135" s="43">
        <f t="shared" si="32"/>
        <v>0</v>
      </c>
      <c r="X135" s="43">
        <f t="shared" si="33"/>
        <v>0</v>
      </c>
      <c r="Y135" s="121" t="str">
        <f t="shared" si="25"/>
        <v>-</v>
      </c>
    </row>
    <row r="136" spans="1:25" ht="26.25">
      <c r="A136" s="8" t="s">
        <v>359</v>
      </c>
      <c r="B136" s="8" t="s">
        <v>360</v>
      </c>
      <c r="C136" s="8" t="s">
        <v>361</v>
      </c>
      <c r="D136" s="9">
        <f>'т.2020 выгрузка'!D124</f>
        <v>0</v>
      </c>
      <c r="E136" s="9">
        <f>'т.2020 выгрузка'!E124</f>
        <v>0</v>
      </c>
      <c r="F136" s="9">
        <f>'т.2020 выгрузка'!F124</f>
        <v>0</v>
      </c>
      <c r="G136" s="9">
        <f>'т.2020 выгрузка'!G124</f>
        <v>0</v>
      </c>
      <c r="H136" s="9">
        <f>'т.2020 выгрузка'!H124</f>
        <v>0</v>
      </c>
      <c r="I136" s="9">
        <f>'т.2020 выгрузка'!I124</f>
        <v>0</v>
      </c>
      <c r="J136" s="9">
        <f>'т.2020 выгрузка'!J124</f>
        <v>0</v>
      </c>
      <c r="K136" s="9">
        <f>'т.2020 выгрузка'!K124</f>
        <v>0</v>
      </c>
      <c r="L136" s="9">
        <f>'т.2020 выгрузка'!L124</f>
        <v>0</v>
      </c>
      <c r="M136" s="9">
        <f>'т.2020 выгрузка'!M124</f>
        <v>0</v>
      </c>
      <c r="N136" s="9">
        <f>'т.2020 выгрузка'!N124</f>
        <v>0</v>
      </c>
      <c r="O136" s="9">
        <f>'т.2020 выгрузка'!O124</f>
        <v>0</v>
      </c>
      <c r="P136" s="43">
        <f t="shared" si="27"/>
        <v>0</v>
      </c>
      <c r="Q136" s="43">
        <f t="shared" si="42"/>
        <v>0</v>
      </c>
      <c r="R136" s="99" t="str">
        <f t="shared" si="24"/>
        <v>0</v>
      </c>
      <c r="S136" s="43">
        <f t="shared" si="28"/>
        <v>0</v>
      </c>
      <c r="T136" s="43">
        <f t="shared" si="29"/>
        <v>0</v>
      </c>
      <c r="U136" s="43">
        <f t="shared" si="30"/>
        <v>0</v>
      </c>
      <c r="V136" s="43">
        <f t="shared" si="31"/>
        <v>0</v>
      </c>
      <c r="W136" s="43">
        <f t="shared" si="32"/>
        <v>0</v>
      </c>
      <c r="X136" s="43">
        <f t="shared" si="33"/>
        <v>0</v>
      </c>
      <c r="Y136" s="121" t="str">
        <f t="shared" si="25"/>
        <v>-</v>
      </c>
    </row>
    <row r="137" spans="1:25" ht="15">
      <c r="A137" s="8" t="s">
        <v>362</v>
      </c>
      <c r="B137" s="8" t="s">
        <v>363</v>
      </c>
      <c r="C137" s="8" t="s">
        <v>364</v>
      </c>
      <c r="D137" s="9">
        <f>'т.2020 выгрузка'!D125</f>
        <v>0</v>
      </c>
      <c r="E137" s="9">
        <f>'т.2020 выгрузка'!E125</f>
        <v>0</v>
      </c>
      <c r="F137" s="9">
        <f>'т.2020 выгрузка'!F125</f>
        <v>0</v>
      </c>
      <c r="G137" s="9">
        <f>'т.2020 выгрузка'!G125</f>
        <v>0</v>
      </c>
      <c r="H137" s="9">
        <f>'т.2020 выгрузка'!H125</f>
        <v>0</v>
      </c>
      <c r="I137" s="9">
        <f>'т.2020 выгрузка'!I125</f>
        <v>0</v>
      </c>
      <c r="J137" s="9">
        <f>'т.2020 выгрузка'!J125</f>
        <v>0</v>
      </c>
      <c r="K137" s="9">
        <f>'т.2020 выгрузка'!K125</f>
        <v>0</v>
      </c>
      <c r="L137" s="9">
        <f>'т.2020 выгрузка'!L125</f>
        <v>0</v>
      </c>
      <c r="M137" s="9">
        <f>'т.2020 выгрузка'!M125</f>
        <v>0</v>
      </c>
      <c r="N137" s="9">
        <f>'т.2020 выгрузка'!N125</f>
        <v>0</v>
      </c>
      <c r="O137" s="9">
        <f>'т.2020 выгрузка'!O125</f>
        <v>0</v>
      </c>
      <c r="P137" s="43">
        <f t="shared" si="27"/>
        <v>0</v>
      </c>
      <c r="Q137" s="43">
        <f t="shared" si="42"/>
        <v>0</v>
      </c>
      <c r="R137" s="99" t="str">
        <f t="shared" si="24"/>
        <v>0</v>
      </c>
      <c r="S137" s="43">
        <f t="shared" si="28"/>
        <v>0</v>
      </c>
      <c r="T137" s="43">
        <f t="shared" si="29"/>
        <v>0</v>
      </c>
      <c r="U137" s="43">
        <f t="shared" si="30"/>
        <v>0</v>
      </c>
      <c r="V137" s="43">
        <f t="shared" si="31"/>
        <v>0</v>
      </c>
      <c r="W137" s="43">
        <f t="shared" si="32"/>
        <v>0</v>
      </c>
      <c r="X137" s="43">
        <f t="shared" si="33"/>
        <v>0</v>
      </c>
      <c r="Y137" s="121" t="str">
        <f t="shared" si="25"/>
        <v>-</v>
      </c>
    </row>
    <row r="138" spans="1:25" ht="51.75">
      <c r="A138" s="8" t="s">
        <v>365</v>
      </c>
      <c r="B138" s="8" t="s">
        <v>366</v>
      </c>
      <c r="C138" s="8" t="s">
        <v>367</v>
      </c>
      <c r="D138" s="9">
        <f>'т.2020 выгрузка'!D126</f>
        <v>0</v>
      </c>
      <c r="E138" s="9">
        <f>'т.2020 выгрузка'!E126</f>
        <v>0</v>
      </c>
      <c r="F138" s="9">
        <f>'т.2020 выгрузка'!F126</f>
        <v>0</v>
      </c>
      <c r="G138" s="9">
        <f>'т.2020 выгрузка'!G126</f>
        <v>0</v>
      </c>
      <c r="H138" s="9">
        <f>'т.2020 выгрузка'!H126</f>
        <v>0</v>
      </c>
      <c r="I138" s="9">
        <f>'т.2020 выгрузка'!I126</f>
        <v>0</v>
      </c>
      <c r="J138" s="9">
        <f>'т.2020 выгрузка'!J126</f>
        <v>0</v>
      </c>
      <c r="K138" s="9">
        <f>'т.2020 выгрузка'!K126</f>
        <v>0</v>
      </c>
      <c r="L138" s="9">
        <f>'т.2020 выгрузка'!L126</f>
        <v>0</v>
      </c>
      <c r="M138" s="9">
        <f>'т.2020 выгрузка'!M126</f>
        <v>0</v>
      </c>
      <c r="N138" s="9">
        <f>'т.2020 выгрузка'!N126</f>
        <v>0</v>
      </c>
      <c r="O138" s="9">
        <f>'т.2020 выгрузка'!O126</f>
        <v>0</v>
      </c>
      <c r="P138" s="43">
        <f t="shared" si="27"/>
        <v>0</v>
      </c>
      <c r="Q138" s="43">
        <f t="shared" si="42"/>
        <v>0</v>
      </c>
      <c r="R138" s="99" t="str">
        <f t="shared" ref="R138:R201" si="45">IF(AND(H138&lt;&gt;0, OR(D138&lt;&gt;0, J138&lt;&gt;0)), "0", IF(AND(H138=0, AND(D138=0, J138=0)), "0", 0-1))</f>
        <v>0</v>
      </c>
      <c r="S138" s="43">
        <f t="shared" si="28"/>
        <v>0</v>
      </c>
      <c r="T138" s="43">
        <f t="shared" si="29"/>
        <v>0</v>
      </c>
      <c r="U138" s="43">
        <f t="shared" si="30"/>
        <v>0</v>
      </c>
      <c r="V138" s="43">
        <f t="shared" si="31"/>
        <v>0</v>
      </c>
      <c r="W138" s="43">
        <f t="shared" si="32"/>
        <v>0</v>
      </c>
      <c r="X138" s="43">
        <f t="shared" si="33"/>
        <v>0</v>
      </c>
      <c r="Y138" s="121" t="str">
        <f t="shared" ref="Y138:Y201" si="46">IFERROR(H138/D138,"-")</f>
        <v>-</v>
      </c>
    </row>
    <row r="139" spans="1:25" ht="39">
      <c r="A139" s="8" t="s">
        <v>368</v>
      </c>
      <c r="B139" s="8" t="s">
        <v>369</v>
      </c>
      <c r="C139" s="8" t="s">
        <v>370</v>
      </c>
      <c r="D139" s="9">
        <f>'т.2020 выгрузка'!D127</f>
        <v>0</v>
      </c>
      <c r="E139" s="9">
        <f>'т.2020 выгрузка'!E127</f>
        <v>0</v>
      </c>
      <c r="F139" s="9">
        <f>'т.2020 выгрузка'!F127</f>
        <v>0</v>
      </c>
      <c r="G139" s="9">
        <f>'т.2020 выгрузка'!G127</f>
        <v>0</v>
      </c>
      <c r="H139" s="9">
        <f>'т.2020 выгрузка'!H127</f>
        <v>0</v>
      </c>
      <c r="I139" s="9">
        <f>'т.2020 выгрузка'!I127</f>
        <v>0</v>
      </c>
      <c r="J139" s="9">
        <f>'т.2020 выгрузка'!J127</f>
        <v>0</v>
      </c>
      <c r="K139" s="9">
        <f>'т.2020 выгрузка'!K127</f>
        <v>0</v>
      </c>
      <c r="L139" s="9">
        <f>'т.2020 выгрузка'!L127</f>
        <v>0</v>
      </c>
      <c r="M139" s="9">
        <f>'т.2020 выгрузка'!M127</f>
        <v>0</v>
      </c>
      <c r="N139" s="9">
        <f>'т.2020 выгрузка'!N127</f>
        <v>0</v>
      </c>
      <c r="O139" s="9">
        <f>'т.2020 выгрузка'!O127</f>
        <v>0</v>
      </c>
      <c r="P139" s="43">
        <f t="shared" si="27"/>
        <v>0</v>
      </c>
      <c r="Q139" s="43">
        <f t="shared" si="42"/>
        <v>0</v>
      </c>
      <c r="R139" s="99" t="str">
        <f t="shared" si="45"/>
        <v>0</v>
      </c>
      <c r="S139" s="43">
        <f t="shared" si="28"/>
        <v>0</v>
      </c>
      <c r="T139" s="43">
        <f t="shared" si="29"/>
        <v>0</v>
      </c>
      <c r="U139" s="43">
        <f t="shared" si="30"/>
        <v>0</v>
      </c>
      <c r="V139" s="43">
        <f t="shared" si="31"/>
        <v>0</v>
      </c>
      <c r="W139" s="43">
        <f t="shared" si="32"/>
        <v>0</v>
      </c>
      <c r="X139" s="43">
        <f t="shared" si="33"/>
        <v>0</v>
      </c>
      <c r="Y139" s="121" t="str">
        <f t="shared" si="46"/>
        <v>-</v>
      </c>
    </row>
    <row r="140" spans="1:25" ht="51.75">
      <c r="A140" s="8" t="s">
        <v>371</v>
      </c>
      <c r="B140" s="8" t="s">
        <v>372</v>
      </c>
      <c r="C140" s="8" t="s">
        <v>373</v>
      </c>
      <c r="D140" s="9">
        <f>'т.2020 выгрузка'!D128</f>
        <v>0</v>
      </c>
      <c r="E140" s="9">
        <f>'т.2020 выгрузка'!E128</f>
        <v>0</v>
      </c>
      <c r="F140" s="9">
        <f>'т.2020 выгрузка'!F128</f>
        <v>0</v>
      </c>
      <c r="G140" s="9">
        <f>'т.2020 выгрузка'!G128</f>
        <v>0</v>
      </c>
      <c r="H140" s="9">
        <f>'т.2020 выгрузка'!H128</f>
        <v>0</v>
      </c>
      <c r="I140" s="9">
        <f>'т.2020 выгрузка'!I128</f>
        <v>0</v>
      </c>
      <c r="J140" s="9">
        <f>'т.2020 выгрузка'!J128</f>
        <v>0</v>
      </c>
      <c r="K140" s="9">
        <f>'т.2020 выгрузка'!K128</f>
        <v>0</v>
      </c>
      <c r="L140" s="9">
        <f>'т.2020 выгрузка'!L128</f>
        <v>0</v>
      </c>
      <c r="M140" s="9">
        <f>'т.2020 выгрузка'!M128</f>
        <v>0</v>
      </c>
      <c r="N140" s="9">
        <f>'т.2020 выгрузка'!N128</f>
        <v>0</v>
      </c>
      <c r="O140" s="9">
        <f>'т.2020 выгрузка'!O128</f>
        <v>0</v>
      </c>
      <c r="P140" s="43">
        <f t="shared" ref="P140:P203" si="47">D140-E140</f>
        <v>0</v>
      </c>
      <c r="Q140" s="43">
        <f t="shared" si="42"/>
        <v>0</v>
      </c>
      <c r="R140" s="99" t="str">
        <f t="shared" si="45"/>
        <v>0</v>
      </c>
      <c r="S140" s="43">
        <f t="shared" ref="S140:S203" si="48">E140-F140</f>
        <v>0</v>
      </c>
      <c r="T140" s="43">
        <f t="shared" ref="T140:T203" si="49">H140-I140</f>
        <v>0</v>
      </c>
      <c r="U140" s="43">
        <f t="shared" ref="U140:U203" si="50">J140-K140-M140</f>
        <v>0</v>
      </c>
      <c r="V140" s="43">
        <f t="shared" ref="V140:V203" si="51">K140-L140</f>
        <v>0</v>
      </c>
      <c r="W140" s="43">
        <f t="shared" ref="W140:W203" si="52">N140-O140</f>
        <v>0</v>
      </c>
      <c r="X140" s="43">
        <f t="shared" ref="X140:X203" si="53">J140-O140</f>
        <v>0</v>
      </c>
      <c r="Y140" s="121" t="str">
        <f t="shared" si="46"/>
        <v>-</v>
      </c>
    </row>
    <row r="141" spans="1:25" ht="15">
      <c r="A141" s="19" t="s">
        <v>798</v>
      </c>
      <c r="B141" s="20"/>
      <c r="C141" s="20"/>
      <c r="D141" s="21">
        <f>D136-D137-D138-D139-D140</f>
        <v>0</v>
      </c>
      <c r="E141" s="21">
        <f t="shared" ref="E141:O141" si="54">E136-E137-E138-E139-E140</f>
        <v>0</v>
      </c>
      <c r="F141" s="21">
        <f t="shared" si="54"/>
        <v>0</v>
      </c>
      <c r="G141" s="21">
        <f t="shared" si="54"/>
        <v>0</v>
      </c>
      <c r="H141" s="21">
        <f t="shared" si="54"/>
        <v>0</v>
      </c>
      <c r="I141" s="21">
        <f t="shared" si="54"/>
        <v>0</v>
      </c>
      <c r="J141" s="21">
        <f t="shared" si="54"/>
        <v>0</v>
      </c>
      <c r="K141" s="21">
        <f t="shared" si="54"/>
        <v>0</v>
      </c>
      <c r="L141" s="21">
        <f t="shared" si="54"/>
        <v>0</v>
      </c>
      <c r="M141" s="21">
        <f t="shared" si="54"/>
        <v>0</v>
      </c>
      <c r="N141" s="21">
        <f t="shared" si="54"/>
        <v>0</v>
      </c>
      <c r="O141" s="21">
        <f t="shared" si="54"/>
        <v>0</v>
      </c>
      <c r="P141" s="45">
        <f t="shared" si="47"/>
        <v>0</v>
      </c>
      <c r="Q141" s="45">
        <f t="shared" si="42"/>
        <v>0</v>
      </c>
      <c r="R141" s="99" t="str">
        <f t="shared" si="45"/>
        <v>0</v>
      </c>
      <c r="S141" s="45">
        <f t="shared" si="48"/>
        <v>0</v>
      </c>
      <c r="T141" s="45">
        <f t="shared" si="49"/>
        <v>0</v>
      </c>
      <c r="U141" s="45">
        <f t="shared" si="50"/>
        <v>0</v>
      </c>
      <c r="V141" s="45">
        <f t="shared" si="51"/>
        <v>0</v>
      </c>
      <c r="W141" s="45">
        <f t="shared" si="52"/>
        <v>0</v>
      </c>
      <c r="X141" s="45">
        <f t="shared" si="53"/>
        <v>0</v>
      </c>
      <c r="Y141" s="121" t="str">
        <f t="shared" si="46"/>
        <v>-</v>
      </c>
    </row>
    <row r="142" spans="1:25" ht="15">
      <c r="A142" s="8" t="s">
        <v>374</v>
      </c>
      <c r="B142" s="8" t="s">
        <v>375</v>
      </c>
      <c r="C142" s="8" t="s">
        <v>376</v>
      </c>
      <c r="D142" s="9">
        <f>'т.2020 выгрузка'!D129</f>
        <v>0</v>
      </c>
      <c r="E142" s="9">
        <f>'т.2020 выгрузка'!E129</f>
        <v>0</v>
      </c>
      <c r="F142" s="9">
        <f>'т.2020 выгрузка'!F129</f>
        <v>0</v>
      </c>
      <c r="G142" s="9">
        <f>'т.2020 выгрузка'!G129</f>
        <v>0</v>
      </c>
      <c r="H142" s="9">
        <f>'т.2020 выгрузка'!H129</f>
        <v>0</v>
      </c>
      <c r="I142" s="9">
        <f>'т.2020 выгрузка'!I129</f>
        <v>0</v>
      </c>
      <c r="J142" s="9">
        <f>'т.2020 выгрузка'!J129</f>
        <v>0</v>
      </c>
      <c r="K142" s="9">
        <f>'т.2020 выгрузка'!K129</f>
        <v>0</v>
      </c>
      <c r="L142" s="9">
        <f>'т.2020 выгрузка'!L129</f>
        <v>0</v>
      </c>
      <c r="M142" s="9">
        <f>'т.2020 выгрузка'!M129</f>
        <v>0</v>
      </c>
      <c r="N142" s="9">
        <f>'т.2020 выгрузка'!N129</f>
        <v>0</v>
      </c>
      <c r="O142" s="9">
        <f>'т.2020 выгрузка'!O129</f>
        <v>0</v>
      </c>
      <c r="P142" s="43">
        <f t="shared" si="47"/>
        <v>0</v>
      </c>
      <c r="Q142" s="43">
        <f t="shared" si="42"/>
        <v>0</v>
      </c>
      <c r="R142" s="99" t="str">
        <f t="shared" si="45"/>
        <v>0</v>
      </c>
      <c r="S142" s="43">
        <f t="shared" si="48"/>
        <v>0</v>
      </c>
      <c r="T142" s="43">
        <f t="shared" si="49"/>
        <v>0</v>
      </c>
      <c r="U142" s="43">
        <f t="shared" si="50"/>
        <v>0</v>
      </c>
      <c r="V142" s="43">
        <f t="shared" si="51"/>
        <v>0</v>
      </c>
      <c r="W142" s="43">
        <f t="shared" si="52"/>
        <v>0</v>
      </c>
      <c r="X142" s="43">
        <f t="shared" si="53"/>
        <v>0</v>
      </c>
      <c r="Y142" s="121" t="str">
        <f t="shared" si="46"/>
        <v>-</v>
      </c>
    </row>
    <row r="143" spans="1:25" ht="15">
      <c r="A143" s="8" t="s">
        <v>377</v>
      </c>
      <c r="B143" s="8" t="s">
        <v>378</v>
      </c>
      <c r="C143" s="8" t="s">
        <v>379</v>
      </c>
      <c r="D143" s="9">
        <f>'т.2020 выгрузка'!D130</f>
        <v>0</v>
      </c>
      <c r="E143" s="9">
        <f>'т.2020 выгрузка'!E130</f>
        <v>0</v>
      </c>
      <c r="F143" s="9">
        <f>'т.2020 выгрузка'!F130</f>
        <v>0</v>
      </c>
      <c r="G143" s="9">
        <f>'т.2020 выгрузка'!G130</f>
        <v>0</v>
      </c>
      <c r="H143" s="9">
        <f>'т.2020 выгрузка'!H130</f>
        <v>0</v>
      </c>
      <c r="I143" s="9">
        <f>'т.2020 выгрузка'!I130</f>
        <v>0</v>
      </c>
      <c r="J143" s="9">
        <f>'т.2020 выгрузка'!J130</f>
        <v>0</v>
      </c>
      <c r="K143" s="9">
        <f>'т.2020 выгрузка'!K130</f>
        <v>0</v>
      </c>
      <c r="L143" s="9">
        <f>'т.2020 выгрузка'!L130</f>
        <v>0</v>
      </c>
      <c r="M143" s="9">
        <f>'т.2020 выгрузка'!M130</f>
        <v>0</v>
      </c>
      <c r="N143" s="9">
        <f>'т.2020 выгрузка'!N130</f>
        <v>0</v>
      </c>
      <c r="O143" s="9">
        <f>'т.2020 выгрузка'!O130</f>
        <v>0</v>
      </c>
      <c r="P143" s="43">
        <f t="shared" si="47"/>
        <v>0</v>
      </c>
      <c r="Q143" s="43">
        <f t="shared" si="42"/>
        <v>0</v>
      </c>
      <c r="R143" s="99" t="str">
        <f t="shared" si="45"/>
        <v>0</v>
      </c>
      <c r="S143" s="43">
        <f t="shared" si="48"/>
        <v>0</v>
      </c>
      <c r="T143" s="43">
        <f t="shared" si="49"/>
        <v>0</v>
      </c>
      <c r="U143" s="43">
        <f t="shared" si="50"/>
        <v>0</v>
      </c>
      <c r="V143" s="43">
        <f t="shared" si="51"/>
        <v>0</v>
      </c>
      <c r="W143" s="43">
        <f t="shared" si="52"/>
        <v>0</v>
      </c>
      <c r="X143" s="43">
        <f t="shared" si="53"/>
        <v>0</v>
      </c>
      <c r="Y143" s="121" t="str">
        <f t="shared" si="46"/>
        <v>-</v>
      </c>
    </row>
    <row r="144" spans="1:25" ht="15">
      <c r="A144" s="8" t="s">
        <v>380</v>
      </c>
      <c r="B144" s="8" t="s">
        <v>381</v>
      </c>
      <c r="C144" s="8" t="s">
        <v>382</v>
      </c>
      <c r="D144" s="9">
        <f>'т.2020 выгрузка'!D131</f>
        <v>0</v>
      </c>
      <c r="E144" s="9">
        <f>'т.2020 выгрузка'!E131</f>
        <v>0</v>
      </c>
      <c r="F144" s="9">
        <f>'т.2020 выгрузка'!F131</f>
        <v>0</v>
      </c>
      <c r="G144" s="9">
        <f>'т.2020 выгрузка'!G131</f>
        <v>0</v>
      </c>
      <c r="H144" s="9">
        <f>'т.2020 выгрузка'!H131</f>
        <v>0</v>
      </c>
      <c r="I144" s="9">
        <f>'т.2020 выгрузка'!I131</f>
        <v>0</v>
      </c>
      <c r="J144" s="9">
        <f>'т.2020 выгрузка'!J131</f>
        <v>0</v>
      </c>
      <c r="K144" s="9">
        <f>'т.2020 выгрузка'!K131</f>
        <v>0</v>
      </c>
      <c r="L144" s="9">
        <f>'т.2020 выгрузка'!L131</f>
        <v>0</v>
      </c>
      <c r="M144" s="9">
        <f>'т.2020 выгрузка'!M131</f>
        <v>0</v>
      </c>
      <c r="N144" s="9">
        <f>'т.2020 выгрузка'!N131</f>
        <v>0</v>
      </c>
      <c r="O144" s="9">
        <f>'т.2020 выгрузка'!O131</f>
        <v>0</v>
      </c>
      <c r="P144" s="43">
        <f t="shared" si="47"/>
        <v>0</v>
      </c>
      <c r="Q144" s="43">
        <f t="shared" si="42"/>
        <v>0</v>
      </c>
      <c r="R144" s="99" t="str">
        <f t="shared" si="45"/>
        <v>0</v>
      </c>
      <c r="S144" s="43">
        <f t="shared" si="48"/>
        <v>0</v>
      </c>
      <c r="T144" s="43">
        <f t="shared" si="49"/>
        <v>0</v>
      </c>
      <c r="U144" s="43">
        <f t="shared" si="50"/>
        <v>0</v>
      </c>
      <c r="V144" s="43">
        <f t="shared" si="51"/>
        <v>0</v>
      </c>
      <c r="W144" s="43">
        <f t="shared" si="52"/>
        <v>0</v>
      </c>
      <c r="X144" s="43">
        <f t="shared" si="53"/>
        <v>0</v>
      </c>
      <c r="Y144" s="121" t="str">
        <f t="shared" si="46"/>
        <v>-</v>
      </c>
    </row>
    <row r="145" spans="1:25" ht="15">
      <c r="A145" s="8" t="s">
        <v>383</v>
      </c>
      <c r="B145" s="8" t="s">
        <v>384</v>
      </c>
      <c r="C145" s="8" t="s">
        <v>385</v>
      </c>
      <c r="D145" s="9">
        <f>'т.2020 выгрузка'!D132</f>
        <v>0</v>
      </c>
      <c r="E145" s="9">
        <f>'т.2020 выгрузка'!E132</f>
        <v>0</v>
      </c>
      <c r="F145" s="9">
        <f>'т.2020 выгрузка'!F132</f>
        <v>0</v>
      </c>
      <c r="G145" s="9">
        <f>'т.2020 выгрузка'!G132</f>
        <v>0</v>
      </c>
      <c r="H145" s="9">
        <f>'т.2020 выгрузка'!H132</f>
        <v>0</v>
      </c>
      <c r="I145" s="9">
        <f>'т.2020 выгрузка'!I132</f>
        <v>0</v>
      </c>
      <c r="J145" s="9">
        <f>'т.2020 выгрузка'!J132</f>
        <v>0</v>
      </c>
      <c r="K145" s="9">
        <f>'т.2020 выгрузка'!K132</f>
        <v>0</v>
      </c>
      <c r="L145" s="9">
        <f>'т.2020 выгрузка'!L132</f>
        <v>0</v>
      </c>
      <c r="M145" s="9">
        <f>'т.2020 выгрузка'!M132</f>
        <v>0</v>
      </c>
      <c r="N145" s="9">
        <f>'т.2020 выгрузка'!N132</f>
        <v>0</v>
      </c>
      <c r="O145" s="9">
        <f>'т.2020 выгрузка'!O132</f>
        <v>0</v>
      </c>
      <c r="P145" s="43">
        <f t="shared" si="47"/>
        <v>0</v>
      </c>
      <c r="Q145" s="43">
        <f t="shared" si="42"/>
        <v>0</v>
      </c>
      <c r="R145" s="99" t="str">
        <f t="shared" si="45"/>
        <v>0</v>
      </c>
      <c r="S145" s="43">
        <f t="shared" si="48"/>
        <v>0</v>
      </c>
      <c r="T145" s="43">
        <f t="shared" si="49"/>
        <v>0</v>
      </c>
      <c r="U145" s="43">
        <f t="shared" si="50"/>
        <v>0</v>
      </c>
      <c r="V145" s="43">
        <f t="shared" si="51"/>
        <v>0</v>
      </c>
      <c r="W145" s="43">
        <f t="shared" si="52"/>
        <v>0</v>
      </c>
      <c r="X145" s="43">
        <f t="shared" si="53"/>
        <v>0</v>
      </c>
      <c r="Y145" s="121" t="str">
        <f t="shared" si="46"/>
        <v>-</v>
      </c>
    </row>
    <row r="146" spans="1:25" ht="15">
      <c r="A146" s="8" t="s">
        <v>386</v>
      </c>
      <c r="B146" s="8" t="s">
        <v>387</v>
      </c>
      <c r="C146" s="8" t="s">
        <v>388</v>
      </c>
      <c r="D146" s="9">
        <f>'т.2020 выгрузка'!D133</f>
        <v>0</v>
      </c>
      <c r="E146" s="9">
        <f>'т.2020 выгрузка'!E133</f>
        <v>0</v>
      </c>
      <c r="F146" s="9">
        <f>'т.2020 выгрузка'!F133</f>
        <v>0</v>
      </c>
      <c r="G146" s="9">
        <f>'т.2020 выгрузка'!G133</f>
        <v>0</v>
      </c>
      <c r="H146" s="9">
        <f>'т.2020 выгрузка'!H133</f>
        <v>0</v>
      </c>
      <c r="I146" s="9">
        <f>'т.2020 выгрузка'!I133</f>
        <v>0</v>
      </c>
      <c r="J146" s="9">
        <f>'т.2020 выгрузка'!J133</f>
        <v>0</v>
      </c>
      <c r="K146" s="9">
        <f>'т.2020 выгрузка'!K133</f>
        <v>0</v>
      </c>
      <c r="L146" s="9">
        <f>'т.2020 выгрузка'!L133</f>
        <v>0</v>
      </c>
      <c r="M146" s="9">
        <f>'т.2020 выгрузка'!M133</f>
        <v>0</v>
      </c>
      <c r="N146" s="9">
        <f>'т.2020 выгрузка'!N133</f>
        <v>0</v>
      </c>
      <c r="O146" s="9">
        <f>'т.2020 выгрузка'!O133</f>
        <v>0</v>
      </c>
      <c r="P146" s="43">
        <f t="shared" si="47"/>
        <v>0</v>
      </c>
      <c r="Q146" s="43">
        <f t="shared" si="42"/>
        <v>0</v>
      </c>
      <c r="R146" s="99" t="str">
        <f t="shared" si="45"/>
        <v>0</v>
      </c>
      <c r="S146" s="43">
        <f t="shared" si="48"/>
        <v>0</v>
      </c>
      <c r="T146" s="43">
        <f t="shared" si="49"/>
        <v>0</v>
      </c>
      <c r="U146" s="43">
        <f t="shared" si="50"/>
        <v>0</v>
      </c>
      <c r="V146" s="43">
        <f t="shared" si="51"/>
        <v>0</v>
      </c>
      <c r="W146" s="43">
        <f t="shared" si="52"/>
        <v>0</v>
      </c>
      <c r="X146" s="43">
        <f t="shared" si="53"/>
        <v>0</v>
      </c>
      <c r="Y146" s="121" t="str">
        <f t="shared" si="46"/>
        <v>-</v>
      </c>
    </row>
    <row r="147" spans="1:25" ht="26.25">
      <c r="A147" s="8" t="s">
        <v>389</v>
      </c>
      <c r="B147" s="8" t="s">
        <v>390</v>
      </c>
      <c r="C147" s="8" t="s">
        <v>391</v>
      </c>
      <c r="D147" s="9">
        <f>'т.2020 выгрузка'!D134</f>
        <v>0</v>
      </c>
      <c r="E147" s="9">
        <f>'т.2020 выгрузка'!E134</f>
        <v>0</v>
      </c>
      <c r="F147" s="9">
        <f>'т.2020 выгрузка'!F134</f>
        <v>0</v>
      </c>
      <c r="G147" s="9">
        <f>'т.2020 выгрузка'!G134</f>
        <v>0</v>
      </c>
      <c r="H147" s="9">
        <f>'т.2020 выгрузка'!H134</f>
        <v>0</v>
      </c>
      <c r="I147" s="9">
        <f>'т.2020 выгрузка'!I134</f>
        <v>0</v>
      </c>
      <c r="J147" s="9">
        <f>'т.2020 выгрузка'!J134</f>
        <v>0</v>
      </c>
      <c r="K147" s="9">
        <f>'т.2020 выгрузка'!K134</f>
        <v>0</v>
      </c>
      <c r="L147" s="9">
        <f>'т.2020 выгрузка'!L134</f>
        <v>0</v>
      </c>
      <c r="M147" s="9">
        <f>'т.2020 выгрузка'!M134</f>
        <v>0</v>
      </c>
      <c r="N147" s="9">
        <f>'т.2020 выгрузка'!N134</f>
        <v>0</v>
      </c>
      <c r="O147" s="9">
        <f>'т.2020 выгрузка'!O134</f>
        <v>0</v>
      </c>
      <c r="P147" s="43">
        <f t="shared" si="47"/>
        <v>0</v>
      </c>
      <c r="Q147" s="43">
        <f t="shared" si="42"/>
        <v>0</v>
      </c>
      <c r="R147" s="99" t="str">
        <f t="shared" si="45"/>
        <v>0</v>
      </c>
      <c r="S147" s="43">
        <f t="shared" si="48"/>
        <v>0</v>
      </c>
      <c r="T147" s="43">
        <f t="shared" si="49"/>
        <v>0</v>
      </c>
      <c r="U147" s="43">
        <f t="shared" si="50"/>
        <v>0</v>
      </c>
      <c r="V147" s="43">
        <f t="shared" si="51"/>
        <v>0</v>
      </c>
      <c r="W147" s="43">
        <f t="shared" si="52"/>
        <v>0</v>
      </c>
      <c r="X147" s="43">
        <f t="shared" si="53"/>
        <v>0</v>
      </c>
      <c r="Y147" s="121" t="str">
        <f t="shared" si="46"/>
        <v>-</v>
      </c>
    </row>
    <row r="148" spans="1:25" ht="26.25">
      <c r="A148" s="8" t="s">
        <v>392</v>
      </c>
      <c r="B148" s="8" t="s">
        <v>393</v>
      </c>
      <c r="C148" s="8" t="s">
        <v>394</v>
      </c>
      <c r="D148" s="9">
        <f>'т.2020 выгрузка'!D135</f>
        <v>0</v>
      </c>
      <c r="E148" s="9">
        <f>'т.2020 выгрузка'!E135</f>
        <v>0</v>
      </c>
      <c r="F148" s="9">
        <f>'т.2020 выгрузка'!F135</f>
        <v>0</v>
      </c>
      <c r="G148" s="9">
        <f>'т.2020 выгрузка'!G135</f>
        <v>0</v>
      </c>
      <c r="H148" s="9">
        <f>'т.2020 выгрузка'!H135</f>
        <v>0</v>
      </c>
      <c r="I148" s="9">
        <f>'т.2020 выгрузка'!I135</f>
        <v>0</v>
      </c>
      <c r="J148" s="9">
        <f>'т.2020 выгрузка'!J135</f>
        <v>0</v>
      </c>
      <c r="K148" s="9">
        <f>'т.2020 выгрузка'!K135</f>
        <v>0</v>
      </c>
      <c r="L148" s="9">
        <f>'т.2020 выгрузка'!L135</f>
        <v>0</v>
      </c>
      <c r="M148" s="9">
        <f>'т.2020 выгрузка'!M135</f>
        <v>0</v>
      </c>
      <c r="N148" s="9">
        <f>'т.2020 выгрузка'!N135</f>
        <v>0</v>
      </c>
      <c r="O148" s="9">
        <f>'т.2020 выгрузка'!O135</f>
        <v>0</v>
      </c>
      <c r="P148" s="43">
        <f t="shared" si="47"/>
        <v>0</v>
      </c>
      <c r="Q148" s="43">
        <f t="shared" si="42"/>
        <v>0</v>
      </c>
      <c r="R148" s="99" t="str">
        <f t="shared" si="45"/>
        <v>0</v>
      </c>
      <c r="S148" s="43">
        <f t="shared" si="48"/>
        <v>0</v>
      </c>
      <c r="T148" s="43">
        <f t="shared" si="49"/>
        <v>0</v>
      </c>
      <c r="U148" s="43">
        <f t="shared" si="50"/>
        <v>0</v>
      </c>
      <c r="V148" s="43">
        <f t="shared" si="51"/>
        <v>0</v>
      </c>
      <c r="W148" s="43">
        <f t="shared" si="52"/>
        <v>0</v>
      </c>
      <c r="X148" s="43">
        <f t="shared" si="53"/>
        <v>0</v>
      </c>
      <c r="Y148" s="121" t="str">
        <f t="shared" si="46"/>
        <v>-</v>
      </c>
    </row>
    <row r="149" spans="1:25" ht="15">
      <c r="A149" s="8" t="s">
        <v>395</v>
      </c>
      <c r="B149" s="8" t="s">
        <v>396</v>
      </c>
      <c r="C149" s="8" t="s">
        <v>397</v>
      </c>
      <c r="D149" s="9">
        <f>'т.2020 выгрузка'!D136</f>
        <v>0</v>
      </c>
      <c r="E149" s="9">
        <f>'т.2020 выгрузка'!E136</f>
        <v>0</v>
      </c>
      <c r="F149" s="9">
        <f>'т.2020 выгрузка'!F136</f>
        <v>0</v>
      </c>
      <c r="G149" s="9">
        <f>'т.2020 выгрузка'!G136</f>
        <v>0</v>
      </c>
      <c r="H149" s="9">
        <f>'т.2020 выгрузка'!H136</f>
        <v>0</v>
      </c>
      <c r="I149" s="9">
        <f>'т.2020 выгрузка'!I136</f>
        <v>0</v>
      </c>
      <c r="J149" s="9">
        <f>'т.2020 выгрузка'!J136</f>
        <v>0</v>
      </c>
      <c r="K149" s="9">
        <f>'т.2020 выгрузка'!K136</f>
        <v>0</v>
      </c>
      <c r="L149" s="9">
        <f>'т.2020 выгрузка'!L136</f>
        <v>0</v>
      </c>
      <c r="M149" s="9">
        <f>'т.2020 выгрузка'!M136</f>
        <v>0</v>
      </c>
      <c r="N149" s="9">
        <f>'т.2020 выгрузка'!N136</f>
        <v>0</v>
      </c>
      <c r="O149" s="9">
        <f>'т.2020 выгрузка'!O136</f>
        <v>0</v>
      </c>
      <c r="P149" s="43">
        <f t="shared" si="47"/>
        <v>0</v>
      </c>
      <c r="Q149" s="43">
        <f t="shared" si="42"/>
        <v>0</v>
      </c>
      <c r="R149" s="99" t="str">
        <f t="shared" si="45"/>
        <v>0</v>
      </c>
      <c r="S149" s="43">
        <f t="shared" si="48"/>
        <v>0</v>
      </c>
      <c r="T149" s="43">
        <f t="shared" si="49"/>
        <v>0</v>
      </c>
      <c r="U149" s="43">
        <f t="shared" si="50"/>
        <v>0</v>
      </c>
      <c r="V149" s="43">
        <f t="shared" si="51"/>
        <v>0</v>
      </c>
      <c r="W149" s="43">
        <f t="shared" si="52"/>
        <v>0</v>
      </c>
      <c r="X149" s="43">
        <f t="shared" si="53"/>
        <v>0</v>
      </c>
      <c r="Y149" s="121" t="str">
        <f t="shared" si="46"/>
        <v>-</v>
      </c>
    </row>
    <row r="150" spans="1:25" ht="15">
      <c r="A150" s="19" t="s">
        <v>795</v>
      </c>
      <c r="B150" s="20"/>
      <c r="C150" s="20"/>
      <c r="D150" s="21">
        <f>D142-D143-D145-D146-D147-D148</f>
        <v>0</v>
      </c>
      <c r="E150" s="21">
        <f t="shared" ref="E150:O150" si="55">E142-E143-E145-E146-E147-E148</f>
        <v>0</v>
      </c>
      <c r="F150" s="21">
        <f t="shared" si="55"/>
        <v>0</v>
      </c>
      <c r="G150" s="21">
        <f t="shared" si="55"/>
        <v>0</v>
      </c>
      <c r="H150" s="21">
        <f t="shared" si="55"/>
        <v>0</v>
      </c>
      <c r="I150" s="21">
        <f t="shared" si="55"/>
        <v>0</v>
      </c>
      <c r="J150" s="21">
        <f t="shared" si="55"/>
        <v>0</v>
      </c>
      <c r="K150" s="21">
        <f t="shared" si="55"/>
        <v>0</v>
      </c>
      <c r="L150" s="21">
        <f t="shared" si="55"/>
        <v>0</v>
      </c>
      <c r="M150" s="21">
        <f t="shared" si="55"/>
        <v>0</v>
      </c>
      <c r="N150" s="21">
        <f t="shared" si="55"/>
        <v>0</v>
      </c>
      <c r="O150" s="21">
        <f t="shared" si="55"/>
        <v>0</v>
      </c>
      <c r="P150" s="45">
        <f t="shared" si="47"/>
        <v>0</v>
      </c>
      <c r="Q150" s="45">
        <f t="shared" si="42"/>
        <v>0</v>
      </c>
      <c r="R150" s="99" t="str">
        <f t="shared" si="45"/>
        <v>0</v>
      </c>
      <c r="S150" s="45">
        <f t="shared" si="48"/>
        <v>0</v>
      </c>
      <c r="T150" s="45">
        <f t="shared" si="49"/>
        <v>0</v>
      </c>
      <c r="U150" s="45">
        <f t="shared" si="50"/>
        <v>0</v>
      </c>
      <c r="V150" s="45">
        <f t="shared" si="51"/>
        <v>0</v>
      </c>
      <c r="W150" s="45">
        <f t="shared" si="52"/>
        <v>0</v>
      </c>
      <c r="X150" s="45">
        <f t="shared" si="53"/>
        <v>0</v>
      </c>
      <c r="Y150" s="121" t="str">
        <f t="shared" si="46"/>
        <v>-</v>
      </c>
    </row>
    <row r="151" spans="1:25" ht="26.25">
      <c r="A151" s="8" t="s">
        <v>398</v>
      </c>
      <c r="B151" s="8" t="s">
        <v>399</v>
      </c>
      <c r="C151" s="8" t="s">
        <v>400</v>
      </c>
      <c r="D151" s="9">
        <f>'т.2020 выгрузка'!D137</f>
        <v>0</v>
      </c>
      <c r="E151" s="9">
        <f>'т.2020 выгрузка'!E137</f>
        <v>0</v>
      </c>
      <c r="F151" s="9">
        <f>'т.2020 выгрузка'!F137</f>
        <v>0</v>
      </c>
      <c r="G151" s="9">
        <f>'т.2020 выгрузка'!G137</f>
        <v>0</v>
      </c>
      <c r="H151" s="9">
        <f>'т.2020 выгрузка'!H137</f>
        <v>0</v>
      </c>
      <c r="I151" s="9">
        <f>'т.2020 выгрузка'!I137</f>
        <v>0</v>
      </c>
      <c r="J151" s="9">
        <f>'т.2020 выгрузка'!J137</f>
        <v>0</v>
      </c>
      <c r="K151" s="9">
        <f>'т.2020 выгрузка'!K137</f>
        <v>0</v>
      </c>
      <c r="L151" s="9">
        <f>'т.2020 выгрузка'!L137</f>
        <v>0</v>
      </c>
      <c r="M151" s="9">
        <f>'т.2020 выгрузка'!M137</f>
        <v>0</v>
      </c>
      <c r="N151" s="9">
        <f>'т.2020 выгрузка'!N137</f>
        <v>0</v>
      </c>
      <c r="O151" s="9">
        <f>'т.2020 выгрузка'!O137</f>
        <v>0</v>
      </c>
      <c r="P151" s="43">
        <f t="shared" si="47"/>
        <v>0</v>
      </c>
      <c r="Q151" s="43">
        <f t="shared" si="42"/>
        <v>0</v>
      </c>
      <c r="R151" s="99" t="str">
        <f t="shared" si="45"/>
        <v>0</v>
      </c>
      <c r="S151" s="43">
        <f t="shared" si="48"/>
        <v>0</v>
      </c>
      <c r="T151" s="43">
        <f t="shared" si="49"/>
        <v>0</v>
      </c>
      <c r="U151" s="43">
        <f t="shared" si="50"/>
        <v>0</v>
      </c>
      <c r="V151" s="43">
        <f t="shared" si="51"/>
        <v>0</v>
      </c>
      <c r="W151" s="43">
        <f t="shared" si="52"/>
        <v>0</v>
      </c>
      <c r="X151" s="43">
        <f t="shared" si="53"/>
        <v>0</v>
      </c>
      <c r="Y151" s="121" t="str">
        <f t="shared" si="46"/>
        <v>-</v>
      </c>
    </row>
    <row r="152" spans="1:25" ht="15">
      <c r="A152" s="8" t="s">
        <v>401</v>
      </c>
      <c r="B152" s="8" t="s">
        <v>402</v>
      </c>
      <c r="C152" s="8" t="s">
        <v>403</v>
      </c>
      <c r="D152" s="9">
        <f>'т.2020 выгрузка'!D138</f>
        <v>0</v>
      </c>
      <c r="E152" s="9">
        <f>'т.2020 выгрузка'!E138</f>
        <v>0</v>
      </c>
      <c r="F152" s="9">
        <f>'т.2020 выгрузка'!F138</f>
        <v>0</v>
      </c>
      <c r="G152" s="9">
        <f>'т.2020 выгрузка'!G138</f>
        <v>0</v>
      </c>
      <c r="H152" s="9">
        <f>'т.2020 выгрузка'!H138</f>
        <v>0</v>
      </c>
      <c r="I152" s="9">
        <f>'т.2020 выгрузка'!I138</f>
        <v>0</v>
      </c>
      <c r="J152" s="9">
        <f>'т.2020 выгрузка'!J138</f>
        <v>0</v>
      </c>
      <c r="K152" s="9">
        <f>'т.2020 выгрузка'!K138</f>
        <v>0</v>
      </c>
      <c r="L152" s="9">
        <f>'т.2020 выгрузка'!L138</f>
        <v>0</v>
      </c>
      <c r="M152" s="9">
        <f>'т.2020 выгрузка'!M138</f>
        <v>0</v>
      </c>
      <c r="N152" s="9">
        <f>'т.2020 выгрузка'!N138</f>
        <v>0</v>
      </c>
      <c r="O152" s="9">
        <f>'т.2020 выгрузка'!O138</f>
        <v>0</v>
      </c>
      <c r="P152" s="43">
        <f t="shared" si="47"/>
        <v>0</v>
      </c>
      <c r="Q152" s="43">
        <f t="shared" si="42"/>
        <v>0</v>
      </c>
      <c r="R152" s="99" t="str">
        <f t="shared" si="45"/>
        <v>0</v>
      </c>
      <c r="S152" s="43">
        <f t="shared" si="48"/>
        <v>0</v>
      </c>
      <c r="T152" s="43">
        <f t="shared" si="49"/>
        <v>0</v>
      </c>
      <c r="U152" s="43">
        <f t="shared" si="50"/>
        <v>0</v>
      </c>
      <c r="V152" s="43">
        <f t="shared" si="51"/>
        <v>0</v>
      </c>
      <c r="W152" s="43">
        <f t="shared" si="52"/>
        <v>0</v>
      </c>
      <c r="X152" s="43">
        <f t="shared" si="53"/>
        <v>0</v>
      </c>
      <c r="Y152" s="121" t="str">
        <f t="shared" si="46"/>
        <v>-</v>
      </c>
    </row>
    <row r="153" spans="1:25" ht="15">
      <c r="A153" s="8" t="s">
        <v>404</v>
      </c>
      <c r="B153" s="8" t="s">
        <v>405</v>
      </c>
      <c r="C153" s="8" t="s">
        <v>406</v>
      </c>
      <c r="D153" s="9">
        <f>'т.2020 выгрузка'!D139</f>
        <v>0</v>
      </c>
      <c r="E153" s="9">
        <f>'т.2020 выгрузка'!E139</f>
        <v>0</v>
      </c>
      <c r="F153" s="9">
        <f>'т.2020 выгрузка'!F139</f>
        <v>0</v>
      </c>
      <c r="G153" s="9">
        <f>'т.2020 выгрузка'!G139</f>
        <v>0</v>
      </c>
      <c r="H153" s="9">
        <f>'т.2020 выгрузка'!H139</f>
        <v>0</v>
      </c>
      <c r="I153" s="9">
        <f>'т.2020 выгрузка'!I139</f>
        <v>0</v>
      </c>
      <c r="J153" s="9">
        <f>'т.2020 выгрузка'!J139</f>
        <v>0</v>
      </c>
      <c r="K153" s="9">
        <f>'т.2020 выгрузка'!K139</f>
        <v>0</v>
      </c>
      <c r="L153" s="9">
        <f>'т.2020 выгрузка'!L139</f>
        <v>0</v>
      </c>
      <c r="M153" s="9">
        <f>'т.2020 выгрузка'!M139</f>
        <v>0</v>
      </c>
      <c r="N153" s="9">
        <f>'т.2020 выгрузка'!N139</f>
        <v>0</v>
      </c>
      <c r="O153" s="9">
        <f>'т.2020 выгрузка'!O139</f>
        <v>0</v>
      </c>
      <c r="P153" s="43">
        <f t="shared" si="47"/>
        <v>0</v>
      </c>
      <c r="Q153" s="43">
        <f t="shared" si="42"/>
        <v>0</v>
      </c>
      <c r="R153" s="99" t="str">
        <f t="shared" si="45"/>
        <v>0</v>
      </c>
      <c r="S153" s="43">
        <f t="shared" si="48"/>
        <v>0</v>
      </c>
      <c r="T153" s="43">
        <f t="shared" si="49"/>
        <v>0</v>
      </c>
      <c r="U153" s="43">
        <f t="shared" si="50"/>
        <v>0</v>
      </c>
      <c r="V153" s="43">
        <f t="shared" si="51"/>
        <v>0</v>
      </c>
      <c r="W153" s="43">
        <f t="shared" si="52"/>
        <v>0</v>
      </c>
      <c r="X153" s="43">
        <f t="shared" si="53"/>
        <v>0</v>
      </c>
      <c r="Y153" s="121" t="str">
        <f t="shared" si="46"/>
        <v>-</v>
      </c>
    </row>
    <row r="154" spans="1:25" ht="26.25">
      <c r="A154" s="8" t="s">
        <v>407</v>
      </c>
      <c r="B154" s="8" t="s">
        <v>408</v>
      </c>
      <c r="C154" s="8" t="s">
        <v>409</v>
      </c>
      <c r="D154" s="9">
        <f>'т.2020 выгрузка'!D140</f>
        <v>0</v>
      </c>
      <c r="E154" s="9">
        <f>'т.2020 выгрузка'!E140</f>
        <v>0</v>
      </c>
      <c r="F154" s="9">
        <f>'т.2020 выгрузка'!F140</f>
        <v>0</v>
      </c>
      <c r="G154" s="9">
        <f>'т.2020 выгрузка'!G140</f>
        <v>0</v>
      </c>
      <c r="H154" s="9">
        <f>'т.2020 выгрузка'!H140</f>
        <v>0</v>
      </c>
      <c r="I154" s="9">
        <f>'т.2020 выгрузка'!I140</f>
        <v>0</v>
      </c>
      <c r="J154" s="9">
        <f>'т.2020 выгрузка'!J140</f>
        <v>0</v>
      </c>
      <c r="K154" s="9">
        <f>'т.2020 выгрузка'!K140</f>
        <v>0</v>
      </c>
      <c r="L154" s="9">
        <f>'т.2020 выгрузка'!L140</f>
        <v>0</v>
      </c>
      <c r="M154" s="9">
        <f>'т.2020 выгрузка'!M140</f>
        <v>0</v>
      </c>
      <c r="N154" s="9">
        <f>'т.2020 выгрузка'!N140</f>
        <v>0</v>
      </c>
      <c r="O154" s="9">
        <f>'т.2020 выгрузка'!O140</f>
        <v>0</v>
      </c>
      <c r="P154" s="43">
        <f t="shared" si="47"/>
        <v>0</v>
      </c>
      <c r="Q154" s="43">
        <f t="shared" si="42"/>
        <v>0</v>
      </c>
      <c r="R154" s="99" t="str">
        <f t="shared" si="45"/>
        <v>0</v>
      </c>
      <c r="S154" s="43">
        <f t="shared" si="48"/>
        <v>0</v>
      </c>
      <c r="T154" s="43">
        <f t="shared" si="49"/>
        <v>0</v>
      </c>
      <c r="U154" s="43">
        <f t="shared" si="50"/>
        <v>0</v>
      </c>
      <c r="V154" s="43">
        <f t="shared" si="51"/>
        <v>0</v>
      </c>
      <c r="W154" s="43">
        <f t="shared" si="52"/>
        <v>0</v>
      </c>
      <c r="X154" s="43">
        <f t="shared" si="53"/>
        <v>0</v>
      </c>
      <c r="Y154" s="121" t="str">
        <f t="shared" si="46"/>
        <v>-</v>
      </c>
    </row>
    <row r="155" spans="1:25" ht="15">
      <c r="A155" s="8" t="s">
        <v>410</v>
      </c>
      <c r="B155" s="8" t="s">
        <v>411</v>
      </c>
      <c r="C155" s="8" t="s">
        <v>412</v>
      </c>
      <c r="D155" s="9">
        <f>'т.2020 выгрузка'!D141</f>
        <v>0</v>
      </c>
      <c r="E155" s="9">
        <f>'т.2020 выгрузка'!E141</f>
        <v>0</v>
      </c>
      <c r="F155" s="9">
        <f>'т.2020 выгрузка'!F141</f>
        <v>0</v>
      </c>
      <c r="G155" s="9">
        <f>'т.2020 выгрузка'!G141</f>
        <v>0</v>
      </c>
      <c r="H155" s="9">
        <f>'т.2020 выгрузка'!H141</f>
        <v>0</v>
      </c>
      <c r="I155" s="9">
        <f>'т.2020 выгрузка'!I141</f>
        <v>0</v>
      </c>
      <c r="J155" s="9">
        <f>'т.2020 выгрузка'!J141</f>
        <v>0</v>
      </c>
      <c r="K155" s="9">
        <f>'т.2020 выгрузка'!K141</f>
        <v>0</v>
      </c>
      <c r="L155" s="9">
        <f>'т.2020 выгрузка'!L141</f>
        <v>0</v>
      </c>
      <c r="M155" s="9">
        <f>'т.2020 выгрузка'!M141</f>
        <v>0</v>
      </c>
      <c r="N155" s="9">
        <f>'т.2020 выгрузка'!N141</f>
        <v>0</v>
      </c>
      <c r="O155" s="9">
        <f>'т.2020 выгрузка'!O141</f>
        <v>0</v>
      </c>
      <c r="P155" s="43">
        <f t="shared" si="47"/>
        <v>0</v>
      </c>
      <c r="Q155" s="43">
        <f t="shared" si="42"/>
        <v>0</v>
      </c>
      <c r="R155" s="99" t="str">
        <f t="shared" si="45"/>
        <v>0</v>
      </c>
      <c r="S155" s="43">
        <f t="shared" si="48"/>
        <v>0</v>
      </c>
      <c r="T155" s="43">
        <f t="shared" si="49"/>
        <v>0</v>
      </c>
      <c r="U155" s="43">
        <f t="shared" si="50"/>
        <v>0</v>
      </c>
      <c r="V155" s="43">
        <f t="shared" si="51"/>
        <v>0</v>
      </c>
      <c r="W155" s="43">
        <f t="shared" si="52"/>
        <v>0</v>
      </c>
      <c r="X155" s="43">
        <f t="shared" si="53"/>
        <v>0</v>
      </c>
      <c r="Y155" s="121" t="str">
        <f t="shared" si="46"/>
        <v>-</v>
      </c>
    </row>
    <row r="156" spans="1:25" ht="15">
      <c r="A156" s="8" t="s">
        <v>413</v>
      </c>
      <c r="B156" s="8" t="s">
        <v>414</v>
      </c>
      <c r="C156" s="8" t="s">
        <v>415</v>
      </c>
      <c r="D156" s="9">
        <f>'т.2020 выгрузка'!D142</f>
        <v>0</v>
      </c>
      <c r="E156" s="9">
        <f>'т.2020 выгрузка'!E142</f>
        <v>0</v>
      </c>
      <c r="F156" s="9">
        <f>'т.2020 выгрузка'!F142</f>
        <v>0</v>
      </c>
      <c r="G156" s="9">
        <f>'т.2020 выгрузка'!G142</f>
        <v>0</v>
      </c>
      <c r="H156" s="9">
        <f>'т.2020 выгрузка'!H142</f>
        <v>0</v>
      </c>
      <c r="I156" s="9">
        <f>'т.2020 выгрузка'!I142</f>
        <v>0</v>
      </c>
      <c r="J156" s="9">
        <f>'т.2020 выгрузка'!J142</f>
        <v>0</v>
      </c>
      <c r="K156" s="9">
        <f>'т.2020 выгрузка'!K142</f>
        <v>0</v>
      </c>
      <c r="L156" s="9">
        <f>'т.2020 выгрузка'!L142</f>
        <v>0</v>
      </c>
      <c r="M156" s="9">
        <f>'т.2020 выгрузка'!M142</f>
        <v>0</v>
      </c>
      <c r="N156" s="9">
        <f>'т.2020 выгрузка'!N142</f>
        <v>0</v>
      </c>
      <c r="O156" s="9">
        <f>'т.2020 выгрузка'!O142</f>
        <v>0</v>
      </c>
      <c r="P156" s="43">
        <f t="shared" si="47"/>
        <v>0</v>
      </c>
      <c r="Q156" s="43">
        <f t="shared" si="42"/>
        <v>0</v>
      </c>
      <c r="R156" s="99" t="str">
        <f t="shared" si="45"/>
        <v>0</v>
      </c>
      <c r="S156" s="43">
        <f t="shared" si="48"/>
        <v>0</v>
      </c>
      <c r="T156" s="43">
        <f t="shared" si="49"/>
        <v>0</v>
      </c>
      <c r="U156" s="43">
        <f t="shared" si="50"/>
        <v>0</v>
      </c>
      <c r="V156" s="43">
        <f t="shared" si="51"/>
        <v>0</v>
      </c>
      <c r="W156" s="43">
        <f t="shared" si="52"/>
        <v>0</v>
      </c>
      <c r="X156" s="43">
        <f t="shared" si="53"/>
        <v>0</v>
      </c>
      <c r="Y156" s="121" t="str">
        <f t="shared" si="46"/>
        <v>-</v>
      </c>
    </row>
    <row r="157" spans="1:25" ht="15">
      <c r="A157" s="8" t="s">
        <v>416</v>
      </c>
      <c r="B157" s="8" t="s">
        <v>417</v>
      </c>
      <c r="C157" s="8" t="s">
        <v>418</v>
      </c>
      <c r="D157" s="9">
        <f>'т.2020 выгрузка'!D143</f>
        <v>0</v>
      </c>
      <c r="E157" s="9">
        <f>'т.2020 выгрузка'!E143</f>
        <v>0</v>
      </c>
      <c r="F157" s="9">
        <f>'т.2020 выгрузка'!F143</f>
        <v>0</v>
      </c>
      <c r="G157" s="9">
        <f>'т.2020 выгрузка'!G143</f>
        <v>0</v>
      </c>
      <c r="H157" s="9">
        <f>'т.2020 выгрузка'!H143</f>
        <v>0</v>
      </c>
      <c r="I157" s="9">
        <f>'т.2020 выгрузка'!I143</f>
        <v>0</v>
      </c>
      <c r="J157" s="9">
        <f>'т.2020 выгрузка'!J143</f>
        <v>0</v>
      </c>
      <c r="K157" s="9">
        <f>'т.2020 выгрузка'!K143</f>
        <v>0</v>
      </c>
      <c r="L157" s="9">
        <f>'т.2020 выгрузка'!L143</f>
        <v>0</v>
      </c>
      <c r="M157" s="9">
        <f>'т.2020 выгрузка'!M143</f>
        <v>0</v>
      </c>
      <c r="N157" s="9">
        <f>'т.2020 выгрузка'!N143</f>
        <v>0</v>
      </c>
      <c r="O157" s="9">
        <f>'т.2020 выгрузка'!O143</f>
        <v>0</v>
      </c>
      <c r="P157" s="43">
        <f t="shared" si="47"/>
        <v>0</v>
      </c>
      <c r="Q157" s="43">
        <f t="shared" si="42"/>
        <v>0</v>
      </c>
      <c r="R157" s="99" t="str">
        <f t="shared" si="45"/>
        <v>0</v>
      </c>
      <c r="S157" s="43">
        <f t="shared" si="48"/>
        <v>0</v>
      </c>
      <c r="T157" s="43">
        <f t="shared" si="49"/>
        <v>0</v>
      </c>
      <c r="U157" s="43">
        <f t="shared" si="50"/>
        <v>0</v>
      </c>
      <c r="V157" s="43">
        <f t="shared" si="51"/>
        <v>0</v>
      </c>
      <c r="W157" s="43">
        <f t="shared" si="52"/>
        <v>0</v>
      </c>
      <c r="X157" s="43">
        <f t="shared" si="53"/>
        <v>0</v>
      </c>
      <c r="Y157" s="121" t="str">
        <f t="shared" si="46"/>
        <v>-</v>
      </c>
    </row>
    <row r="158" spans="1:25" ht="26.25">
      <c r="A158" s="8" t="s">
        <v>419</v>
      </c>
      <c r="B158" s="8" t="s">
        <v>420</v>
      </c>
      <c r="C158" s="8" t="s">
        <v>421</v>
      </c>
      <c r="D158" s="9">
        <f>'т.2020 выгрузка'!D144</f>
        <v>0</v>
      </c>
      <c r="E158" s="9">
        <f>'т.2020 выгрузка'!E144</f>
        <v>0</v>
      </c>
      <c r="F158" s="9">
        <f>'т.2020 выгрузка'!F144</f>
        <v>0</v>
      </c>
      <c r="G158" s="9">
        <f>'т.2020 выгрузка'!G144</f>
        <v>0</v>
      </c>
      <c r="H158" s="9">
        <f>'т.2020 выгрузка'!H144</f>
        <v>0</v>
      </c>
      <c r="I158" s="9">
        <f>'т.2020 выгрузка'!I144</f>
        <v>0</v>
      </c>
      <c r="J158" s="9">
        <f>'т.2020 выгрузка'!J144</f>
        <v>0</v>
      </c>
      <c r="K158" s="9">
        <f>'т.2020 выгрузка'!K144</f>
        <v>0</v>
      </c>
      <c r="L158" s="9">
        <f>'т.2020 выгрузка'!L144</f>
        <v>0</v>
      </c>
      <c r="M158" s="9">
        <f>'т.2020 выгрузка'!M144</f>
        <v>0</v>
      </c>
      <c r="N158" s="9">
        <f>'т.2020 выгрузка'!N144</f>
        <v>0</v>
      </c>
      <c r="O158" s="9">
        <f>'т.2020 выгрузка'!O144</f>
        <v>0</v>
      </c>
      <c r="P158" s="43">
        <f t="shared" si="47"/>
        <v>0</v>
      </c>
      <c r="Q158" s="43">
        <f t="shared" si="42"/>
        <v>0</v>
      </c>
      <c r="R158" s="99" t="str">
        <f t="shared" si="45"/>
        <v>0</v>
      </c>
      <c r="S158" s="43">
        <f t="shared" si="48"/>
        <v>0</v>
      </c>
      <c r="T158" s="43">
        <f t="shared" si="49"/>
        <v>0</v>
      </c>
      <c r="U158" s="43">
        <f t="shared" si="50"/>
        <v>0</v>
      </c>
      <c r="V158" s="43">
        <f t="shared" si="51"/>
        <v>0</v>
      </c>
      <c r="W158" s="43">
        <f t="shared" si="52"/>
        <v>0</v>
      </c>
      <c r="X158" s="43">
        <f t="shared" si="53"/>
        <v>0</v>
      </c>
      <c r="Y158" s="121" t="str">
        <f t="shared" si="46"/>
        <v>-</v>
      </c>
    </row>
    <row r="159" spans="1:25" ht="15">
      <c r="A159" s="8" t="s">
        <v>422</v>
      </c>
      <c r="B159" s="8" t="s">
        <v>423</v>
      </c>
      <c r="C159" s="8" t="s">
        <v>424</v>
      </c>
      <c r="D159" s="9">
        <f>'т.2020 выгрузка'!D145</f>
        <v>0</v>
      </c>
      <c r="E159" s="9">
        <f>'т.2020 выгрузка'!E145</f>
        <v>0</v>
      </c>
      <c r="F159" s="9">
        <f>'т.2020 выгрузка'!F145</f>
        <v>0</v>
      </c>
      <c r="G159" s="9">
        <f>'т.2020 выгрузка'!G145</f>
        <v>0</v>
      </c>
      <c r="H159" s="9">
        <f>'т.2020 выгрузка'!H145</f>
        <v>0</v>
      </c>
      <c r="I159" s="9">
        <f>'т.2020 выгрузка'!I145</f>
        <v>0</v>
      </c>
      <c r="J159" s="9">
        <f>'т.2020 выгрузка'!J145</f>
        <v>0</v>
      </c>
      <c r="K159" s="9">
        <f>'т.2020 выгрузка'!K145</f>
        <v>0</v>
      </c>
      <c r="L159" s="9">
        <f>'т.2020 выгрузка'!L145</f>
        <v>0</v>
      </c>
      <c r="M159" s="9">
        <f>'т.2020 выгрузка'!M145</f>
        <v>0</v>
      </c>
      <c r="N159" s="9">
        <f>'т.2020 выгрузка'!N145</f>
        <v>0</v>
      </c>
      <c r="O159" s="9">
        <f>'т.2020 выгрузка'!O145</f>
        <v>0</v>
      </c>
      <c r="P159" s="43">
        <f t="shared" si="47"/>
        <v>0</v>
      </c>
      <c r="Q159" s="43">
        <f t="shared" si="42"/>
        <v>0</v>
      </c>
      <c r="R159" s="99" t="str">
        <f t="shared" si="45"/>
        <v>0</v>
      </c>
      <c r="S159" s="43">
        <f t="shared" si="48"/>
        <v>0</v>
      </c>
      <c r="T159" s="43">
        <f t="shared" si="49"/>
        <v>0</v>
      </c>
      <c r="U159" s="43">
        <f t="shared" si="50"/>
        <v>0</v>
      </c>
      <c r="V159" s="43">
        <f t="shared" si="51"/>
        <v>0</v>
      </c>
      <c r="W159" s="43">
        <f t="shared" si="52"/>
        <v>0</v>
      </c>
      <c r="X159" s="43">
        <f t="shared" si="53"/>
        <v>0</v>
      </c>
      <c r="Y159" s="121" t="str">
        <f t="shared" si="46"/>
        <v>-</v>
      </c>
    </row>
    <row r="160" spans="1:25" ht="26.25">
      <c r="A160" s="8" t="s">
        <v>425</v>
      </c>
      <c r="B160" s="8" t="s">
        <v>426</v>
      </c>
      <c r="C160" s="8" t="s">
        <v>427</v>
      </c>
      <c r="D160" s="9">
        <f>'т.2020 выгрузка'!D146</f>
        <v>0</v>
      </c>
      <c r="E160" s="9">
        <f>'т.2020 выгрузка'!E146</f>
        <v>0</v>
      </c>
      <c r="F160" s="9">
        <f>'т.2020 выгрузка'!F146</f>
        <v>0</v>
      </c>
      <c r="G160" s="9">
        <f>'т.2020 выгрузка'!G146</f>
        <v>0</v>
      </c>
      <c r="H160" s="9">
        <f>'т.2020 выгрузка'!H146</f>
        <v>0</v>
      </c>
      <c r="I160" s="9">
        <f>'т.2020 выгрузка'!I146</f>
        <v>0</v>
      </c>
      <c r="J160" s="9">
        <f>'т.2020 выгрузка'!J146</f>
        <v>0</v>
      </c>
      <c r="K160" s="9">
        <f>'т.2020 выгрузка'!K146</f>
        <v>0</v>
      </c>
      <c r="L160" s="9">
        <f>'т.2020 выгрузка'!L146</f>
        <v>0</v>
      </c>
      <c r="M160" s="9">
        <f>'т.2020 выгрузка'!M146</f>
        <v>0</v>
      </c>
      <c r="N160" s="9">
        <f>'т.2020 выгрузка'!N146</f>
        <v>0</v>
      </c>
      <c r="O160" s="9">
        <f>'т.2020 выгрузка'!O146</f>
        <v>0</v>
      </c>
      <c r="P160" s="43">
        <f t="shared" si="47"/>
        <v>0</v>
      </c>
      <c r="Q160" s="43">
        <f t="shared" si="42"/>
        <v>0</v>
      </c>
      <c r="R160" s="99" t="str">
        <f t="shared" si="45"/>
        <v>0</v>
      </c>
      <c r="S160" s="43">
        <f t="shared" si="48"/>
        <v>0</v>
      </c>
      <c r="T160" s="43">
        <f t="shared" si="49"/>
        <v>0</v>
      </c>
      <c r="U160" s="43">
        <f t="shared" si="50"/>
        <v>0</v>
      </c>
      <c r="V160" s="43">
        <f t="shared" si="51"/>
        <v>0</v>
      </c>
      <c r="W160" s="43">
        <f t="shared" si="52"/>
        <v>0</v>
      </c>
      <c r="X160" s="43">
        <f t="shared" si="53"/>
        <v>0</v>
      </c>
      <c r="Y160" s="121" t="str">
        <f t="shared" si="46"/>
        <v>-</v>
      </c>
    </row>
    <row r="161" spans="1:25" ht="15">
      <c r="A161" s="8" t="s">
        <v>428</v>
      </c>
      <c r="B161" s="8" t="s">
        <v>429</v>
      </c>
      <c r="C161" s="8" t="s">
        <v>430</v>
      </c>
      <c r="D161" s="9">
        <f>'т.2020 выгрузка'!D147</f>
        <v>0</v>
      </c>
      <c r="E161" s="9">
        <f>'т.2020 выгрузка'!E147</f>
        <v>0</v>
      </c>
      <c r="F161" s="9">
        <f>'т.2020 выгрузка'!F147</f>
        <v>0</v>
      </c>
      <c r="G161" s="9">
        <f>'т.2020 выгрузка'!G147</f>
        <v>0</v>
      </c>
      <c r="H161" s="9">
        <f>'т.2020 выгрузка'!H147</f>
        <v>0</v>
      </c>
      <c r="I161" s="9">
        <f>'т.2020 выгрузка'!I147</f>
        <v>0</v>
      </c>
      <c r="J161" s="9">
        <f>'т.2020 выгрузка'!J147</f>
        <v>0</v>
      </c>
      <c r="K161" s="9">
        <f>'т.2020 выгрузка'!K147</f>
        <v>0</v>
      </c>
      <c r="L161" s="9">
        <f>'т.2020 выгрузка'!L147</f>
        <v>0</v>
      </c>
      <c r="M161" s="9">
        <f>'т.2020 выгрузка'!M147</f>
        <v>0</v>
      </c>
      <c r="N161" s="9">
        <f>'т.2020 выгрузка'!N147</f>
        <v>0</v>
      </c>
      <c r="O161" s="9">
        <f>'т.2020 выгрузка'!O147</f>
        <v>0</v>
      </c>
      <c r="P161" s="43">
        <f t="shared" si="47"/>
        <v>0</v>
      </c>
      <c r="Q161" s="43">
        <f t="shared" si="42"/>
        <v>0</v>
      </c>
      <c r="R161" s="99" t="str">
        <f t="shared" si="45"/>
        <v>0</v>
      </c>
      <c r="S161" s="43">
        <f t="shared" si="48"/>
        <v>0</v>
      </c>
      <c r="T161" s="43">
        <f t="shared" si="49"/>
        <v>0</v>
      </c>
      <c r="U161" s="43">
        <f t="shared" si="50"/>
        <v>0</v>
      </c>
      <c r="V161" s="43">
        <f t="shared" si="51"/>
        <v>0</v>
      </c>
      <c r="W161" s="43">
        <f t="shared" si="52"/>
        <v>0</v>
      </c>
      <c r="X161" s="43">
        <f t="shared" si="53"/>
        <v>0</v>
      </c>
      <c r="Y161" s="121" t="str">
        <f t="shared" si="46"/>
        <v>-</v>
      </c>
    </row>
    <row r="162" spans="1:25" ht="15">
      <c r="A162" s="19" t="s">
        <v>796</v>
      </c>
      <c r="B162" s="20"/>
      <c r="C162" s="20"/>
      <c r="D162" s="21">
        <f>D152-D153-D154-D155-D156-D157-D158-D159-D160-D161</f>
        <v>0</v>
      </c>
      <c r="E162" s="21">
        <f t="shared" ref="E162:O162" si="56">E152-E153-E154-E155-E156-E157-E158-E159-E160-E161</f>
        <v>0</v>
      </c>
      <c r="F162" s="21">
        <f t="shared" si="56"/>
        <v>0</v>
      </c>
      <c r="G162" s="21">
        <f t="shared" si="56"/>
        <v>0</v>
      </c>
      <c r="H162" s="21">
        <f t="shared" si="56"/>
        <v>0</v>
      </c>
      <c r="I162" s="21">
        <f t="shared" si="56"/>
        <v>0</v>
      </c>
      <c r="J162" s="21">
        <f t="shared" si="56"/>
        <v>0</v>
      </c>
      <c r="K162" s="21">
        <f t="shared" si="56"/>
        <v>0</v>
      </c>
      <c r="L162" s="21">
        <f t="shared" si="56"/>
        <v>0</v>
      </c>
      <c r="M162" s="21">
        <f t="shared" si="56"/>
        <v>0</v>
      </c>
      <c r="N162" s="21">
        <f t="shared" si="56"/>
        <v>0</v>
      </c>
      <c r="O162" s="21">
        <f t="shared" si="56"/>
        <v>0</v>
      </c>
      <c r="P162" s="45">
        <f t="shared" si="47"/>
        <v>0</v>
      </c>
      <c r="Q162" s="45">
        <f t="shared" si="42"/>
        <v>0</v>
      </c>
      <c r="R162" s="99" t="str">
        <f t="shared" si="45"/>
        <v>0</v>
      </c>
      <c r="S162" s="45">
        <f t="shared" si="48"/>
        <v>0</v>
      </c>
      <c r="T162" s="45">
        <f t="shared" si="49"/>
        <v>0</v>
      </c>
      <c r="U162" s="45">
        <f t="shared" si="50"/>
        <v>0</v>
      </c>
      <c r="V162" s="45">
        <f t="shared" si="51"/>
        <v>0</v>
      </c>
      <c r="W162" s="45">
        <f t="shared" si="52"/>
        <v>0</v>
      </c>
      <c r="X162" s="45">
        <f t="shared" si="53"/>
        <v>0</v>
      </c>
      <c r="Y162" s="121" t="str">
        <f t="shared" si="46"/>
        <v>-</v>
      </c>
    </row>
    <row r="163" spans="1:25" ht="15">
      <c r="A163" s="8" t="s">
        <v>431</v>
      </c>
      <c r="B163" s="8" t="s">
        <v>432</v>
      </c>
      <c r="C163" s="8" t="s">
        <v>433</v>
      </c>
      <c r="D163" s="9">
        <f>'т.2020 выгрузка'!D148</f>
        <v>0</v>
      </c>
      <c r="E163" s="9">
        <f>'т.2020 выгрузка'!E148</f>
        <v>0</v>
      </c>
      <c r="F163" s="9">
        <f>'т.2020 выгрузка'!F148</f>
        <v>0</v>
      </c>
      <c r="G163" s="9">
        <f>'т.2020 выгрузка'!G148</f>
        <v>0</v>
      </c>
      <c r="H163" s="9">
        <f>'т.2020 выгрузка'!H148</f>
        <v>0</v>
      </c>
      <c r="I163" s="9">
        <f>'т.2020 выгрузка'!I148</f>
        <v>0</v>
      </c>
      <c r="J163" s="9">
        <f>'т.2020 выгрузка'!J148</f>
        <v>0</v>
      </c>
      <c r="K163" s="9">
        <f>'т.2020 выгрузка'!K148</f>
        <v>0</v>
      </c>
      <c r="L163" s="9">
        <f>'т.2020 выгрузка'!L148</f>
        <v>0</v>
      </c>
      <c r="M163" s="9">
        <f>'т.2020 выгрузка'!M148</f>
        <v>0</v>
      </c>
      <c r="N163" s="9">
        <f>'т.2020 выгрузка'!N148</f>
        <v>0</v>
      </c>
      <c r="O163" s="9">
        <f>'т.2020 выгрузка'!O148</f>
        <v>0</v>
      </c>
      <c r="P163" s="43">
        <f t="shared" si="47"/>
        <v>0</v>
      </c>
      <c r="Q163" s="43">
        <f t="shared" si="42"/>
        <v>0</v>
      </c>
      <c r="R163" s="99" t="str">
        <f t="shared" si="45"/>
        <v>0</v>
      </c>
      <c r="S163" s="43">
        <f t="shared" si="48"/>
        <v>0</v>
      </c>
      <c r="T163" s="43">
        <f t="shared" si="49"/>
        <v>0</v>
      </c>
      <c r="U163" s="43">
        <f t="shared" si="50"/>
        <v>0</v>
      </c>
      <c r="V163" s="43">
        <f t="shared" si="51"/>
        <v>0</v>
      </c>
      <c r="W163" s="43">
        <f t="shared" si="52"/>
        <v>0</v>
      </c>
      <c r="X163" s="43">
        <f t="shared" si="53"/>
        <v>0</v>
      </c>
      <c r="Y163" s="121" t="str">
        <f t="shared" si="46"/>
        <v>-</v>
      </c>
    </row>
    <row r="164" spans="1:25" ht="26.25">
      <c r="A164" s="8" t="s">
        <v>434</v>
      </c>
      <c r="B164" s="8" t="s">
        <v>435</v>
      </c>
      <c r="C164" s="8" t="s">
        <v>436</v>
      </c>
      <c r="D164" s="9">
        <f>'т.2020 выгрузка'!D149</f>
        <v>0</v>
      </c>
      <c r="E164" s="9">
        <f>'т.2020 выгрузка'!E149</f>
        <v>0</v>
      </c>
      <c r="F164" s="9">
        <f>'т.2020 выгрузка'!F149</f>
        <v>0</v>
      </c>
      <c r="G164" s="9">
        <f>'т.2020 выгрузка'!G149</f>
        <v>0</v>
      </c>
      <c r="H164" s="9">
        <f>'т.2020 выгрузка'!H149</f>
        <v>0</v>
      </c>
      <c r="I164" s="9">
        <f>'т.2020 выгрузка'!I149</f>
        <v>0</v>
      </c>
      <c r="J164" s="9">
        <f>'т.2020 выгрузка'!J149</f>
        <v>0</v>
      </c>
      <c r="K164" s="9">
        <f>'т.2020 выгрузка'!K149</f>
        <v>0</v>
      </c>
      <c r="L164" s="9">
        <f>'т.2020 выгрузка'!L149</f>
        <v>0</v>
      </c>
      <c r="M164" s="9">
        <f>'т.2020 выгрузка'!M149</f>
        <v>0</v>
      </c>
      <c r="N164" s="9">
        <f>'т.2020 выгрузка'!N149</f>
        <v>0</v>
      </c>
      <c r="O164" s="9">
        <f>'т.2020 выгрузка'!O149</f>
        <v>0</v>
      </c>
      <c r="P164" s="43">
        <f t="shared" si="47"/>
        <v>0</v>
      </c>
      <c r="Q164" s="43">
        <f t="shared" si="42"/>
        <v>0</v>
      </c>
      <c r="R164" s="99" t="str">
        <f t="shared" si="45"/>
        <v>0</v>
      </c>
      <c r="S164" s="43">
        <f t="shared" si="48"/>
        <v>0</v>
      </c>
      <c r="T164" s="43">
        <f t="shared" si="49"/>
        <v>0</v>
      </c>
      <c r="U164" s="43">
        <f t="shared" si="50"/>
        <v>0</v>
      </c>
      <c r="V164" s="43">
        <f t="shared" si="51"/>
        <v>0</v>
      </c>
      <c r="W164" s="43">
        <f t="shared" si="52"/>
        <v>0</v>
      </c>
      <c r="X164" s="43">
        <f t="shared" si="53"/>
        <v>0</v>
      </c>
      <c r="Y164" s="121" t="str">
        <f t="shared" si="46"/>
        <v>-</v>
      </c>
    </row>
    <row r="165" spans="1:25" ht="26.25">
      <c r="A165" s="8" t="s">
        <v>437</v>
      </c>
      <c r="B165" s="8" t="s">
        <v>438</v>
      </c>
      <c r="C165" s="8" t="s">
        <v>439</v>
      </c>
      <c r="D165" s="9">
        <f>'т.2020 выгрузка'!D150</f>
        <v>0</v>
      </c>
      <c r="E165" s="9">
        <f>'т.2020 выгрузка'!E150</f>
        <v>0</v>
      </c>
      <c r="F165" s="9">
        <f>'т.2020 выгрузка'!F150</f>
        <v>0</v>
      </c>
      <c r="G165" s="9">
        <f>'т.2020 выгрузка'!G150</f>
        <v>0</v>
      </c>
      <c r="H165" s="9">
        <f>'т.2020 выгрузка'!H150</f>
        <v>0</v>
      </c>
      <c r="I165" s="9">
        <f>'т.2020 выгрузка'!I150</f>
        <v>0</v>
      </c>
      <c r="J165" s="9">
        <f>'т.2020 выгрузка'!J150</f>
        <v>0</v>
      </c>
      <c r="K165" s="9">
        <f>'т.2020 выгрузка'!K150</f>
        <v>0</v>
      </c>
      <c r="L165" s="9">
        <f>'т.2020 выгрузка'!L150</f>
        <v>0</v>
      </c>
      <c r="M165" s="9">
        <f>'т.2020 выгрузка'!M150</f>
        <v>0</v>
      </c>
      <c r="N165" s="9">
        <f>'т.2020 выгрузка'!N150</f>
        <v>0</v>
      </c>
      <c r="O165" s="9">
        <f>'т.2020 выгрузка'!O150</f>
        <v>0</v>
      </c>
      <c r="P165" s="43">
        <f t="shared" si="47"/>
        <v>0</v>
      </c>
      <c r="Q165" s="43">
        <f t="shared" si="42"/>
        <v>0</v>
      </c>
      <c r="R165" s="99" t="str">
        <f t="shared" si="45"/>
        <v>0</v>
      </c>
      <c r="S165" s="43">
        <f t="shared" si="48"/>
        <v>0</v>
      </c>
      <c r="T165" s="43">
        <f t="shared" si="49"/>
        <v>0</v>
      </c>
      <c r="U165" s="43">
        <f t="shared" si="50"/>
        <v>0</v>
      </c>
      <c r="V165" s="43">
        <f t="shared" si="51"/>
        <v>0</v>
      </c>
      <c r="W165" s="43">
        <f t="shared" si="52"/>
        <v>0</v>
      </c>
      <c r="X165" s="43">
        <f t="shared" si="53"/>
        <v>0</v>
      </c>
      <c r="Y165" s="121" t="str">
        <f t="shared" si="46"/>
        <v>-</v>
      </c>
    </row>
    <row r="166" spans="1:25" ht="15">
      <c r="A166" s="8" t="s">
        <v>440</v>
      </c>
      <c r="B166" s="8" t="s">
        <v>441</v>
      </c>
      <c r="C166" s="8" t="s">
        <v>442</v>
      </c>
      <c r="D166" s="9">
        <f>'т.2020 выгрузка'!D151</f>
        <v>0</v>
      </c>
      <c r="E166" s="9">
        <f>'т.2020 выгрузка'!E151</f>
        <v>0</v>
      </c>
      <c r="F166" s="9">
        <f>'т.2020 выгрузка'!F151</f>
        <v>0</v>
      </c>
      <c r="G166" s="9">
        <f>'т.2020 выгрузка'!G151</f>
        <v>0</v>
      </c>
      <c r="H166" s="9">
        <f>'т.2020 выгрузка'!H151</f>
        <v>0</v>
      </c>
      <c r="I166" s="9">
        <f>'т.2020 выгрузка'!I151</f>
        <v>0</v>
      </c>
      <c r="J166" s="9">
        <f>'т.2020 выгрузка'!J151</f>
        <v>0</v>
      </c>
      <c r="K166" s="9">
        <f>'т.2020 выгрузка'!K151</f>
        <v>0</v>
      </c>
      <c r="L166" s="9">
        <f>'т.2020 выгрузка'!L151</f>
        <v>0</v>
      </c>
      <c r="M166" s="9">
        <f>'т.2020 выгрузка'!M151</f>
        <v>0</v>
      </c>
      <c r="N166" s="9">
        <f>'т.2020 выгрузка'!N151</f>
        <v>0</v>
      </c>
      <c r="O166" s="9">
        <f>'т.2020 выгрузка'!O151</f>
        <v>0</v>
      </c>
      <c r="P166" s="43">
        <f t="shared" si="47"/>
        <v>0</v>
      </c>
      <c r="Q166" s="43">
        <f t="shared" si="42"/>
        <v>0</v>
      </c>
      <c r="R166" s="99" t="str">
        <f t="shared" si="45"/>
        <v>0</v>
      </c>
      <c r="S166" s="43">
        <f t="shared" si="48"/>
        <v>0</v>
      </c>
      <c r="T166" s="43">
        <f t="shared" si="49"/>
        <v>0</v>
      </c>
      <c r="U166" s="43">
        <f t="shared" si="50"/>
        <v>0</v>
      </c>
      <c r="V166" s="43">
        <f t="shared" si="51"/>
        <v>0</v>
      </c>
      <c r="W166" s="43">
        <f t="shared" si="52"/>
        <v>0</v>
      </c>
      <c r="X166" s="43">
        <f t="shared" si="53"/>
        <v>0</v>
      </c>
      <c r="Y166" s="121" t="str">
        <f t="shared" si="46"/>
        <v>-</v>
      </c>
    </row>
    <row r="167" spans="1:25" ht="26.25">
      <c r="A167" s="8" t="s">
        <v>443</v>
      </c>
      <c r="B167" s="8" t="s">
        <v>444</v>
      </c>
      <c r="C167" s="8" t="s">
        <v>445</v>
      </c>
      <c r="D167" s="9">
        <f>'т.2020 выгрузка'!D152</f>
        <v>0</v>
      </c>
      <c r="E167" s="9">
        <f>'т.2020 выгрузка'!E152</f>
        <v>0</v>
      </c>
      <c r="F167" s="9">
        <f>'т.2020 выгрузка'!F152</f>
        <v>0</v>
      </c>
      <c r="G167" s="9">
        <f>'т.2020 выгрузка'!G152</f>
        <v>0</v>
      </c>
      <c r="H167" s="9">
        <f>'т.2020 выгрузка'!H152</f>
        <v>0</v>
      </c>
      <c r="I167" s="9">
        <f>'т.2020 выгрузка'!I152</f>
        <v>0</v>
      </c>
      <c r="J167" s="9">
        <f>'т.2020 выгрузка'!J152</f>
        <v>0</v>
      </c>
      <c r="K167" s="9">
        <f>'т.2020 выгрузка'!K152</f>
        <v>0</v>
      </c>
      <c r="L167" s="9">
        <f>'т.2020 выгрузка'!L152</f>
        <v>0</v>
      </c>
      <c r="M167" s="9">
        <f>'т.2020 выгрузка'!M152</f>
        <v>0</v>
      </c>
      <c r="N167" s="9">
        <f>'т.2020 выгрузка'!N152</f>
        <v>0</v>
      </c>
      <c r="O167" s="9">
        <f>'т.2020 выгрузка'!O152</f>
        <v>0</v>
      </c>
      <c r="P167" s="43">
        <f t="shared" si="47"/>
        <v>0</v>
      </c>
      <c r="Q167" s="43">
        <f t="shared" si="42"/>
        <v>0</v>
      </c>
      <c r="R167" s="99" t="str">
        <f t="shared" si="45"/>
        <v>0</v>
      </c>
      <c r="S167" s="43">
        <f t="shared" si="48"/>
        <v>0</v>
      </c>
      <c r="T167" s="43">
        <f t="shared" si="49"/>
        <v>0</v>
      </c>
      <c r="U167" s="43">
        <f t="shared" si="50"/>
        <v>0</v>
      </c>
      <c r="V167" s="43">
        <f t="shared" si="51"/>
        <v>0</v>
      </c>
      <c r="W167" s="43">
        <f t="shared" si="52"/>
        <v>0</v>
      </c>
      <c r="X167" s="43">
        <f t="shared" si="53"/>
        <v>0</v>
      </c>
      <c r="Y167" s="121" t="str">
        <f t="shared" si="46"/>
        <v>-</v>
      </c>
    </row>
    <row r="168" spans="1:25" ht="39">
      <c r="A168" s="8" t="s">
        <v>446</v>
      </c>
      <c r="B168" s="8" t="s">
        <v>447</v>
      </c>
      <c r="C168" s="8" t="s">
        <v>448</v>
      </c>
      <c r="D168" s="9">
        <f>'т.2020 выгрузка'!D153</f>
        <v>0</v>
      </c>
      <c r="E168" s="9">
        <f>'т.2020 выгрузка'!E153</f>
        <v>0</v>
      </c>
      <c r="F168" s="9">
        <f>'т.2020 выгрузка'!F153</f>
        <v>0</v>
      </c>
      <c r="G168" s="9">
        <f>'т.2020 выгрузка'!G153</f>
        <v>0</v>
      </c>
      <c r="H168" s="9">
        <f>'т.2020 выгрузка'!H153</f>
        <v>0</v>
      </c>
      <c r="I168" s="9">
        <f>'т.2020 выгрузка'!I153</f>
        <v>0</v>
      </c>
      <c r="J168" s="9">
        <f>'т.2020 выгрузка'!J153</f>
        <v>0</v>
      </c>
      <c r="K168" s="9">
        <f>'т.2020 выгрузка'!K153</f>
        <v>0</v>
      </c>
      <c r="L168" s="9">
        <f>'т.2020 выгрузка'!L153</f>
        <v>0</v>
      </c>
      <c r="M168" s="9">
        <f>'т.2020 выгрузка'!M153</f>
        <v>0</v>
      </c>
      <c r="N168" s="9">
        <f>'т.2020 выгрузка'!N153</f>
        <v>0</v>
      </c>
      <c r="O168" s="9">
        <f>'т.2020 выгрузка'!O153</f>
        <v>0</v>
      </c>
      <c r="P168" s="43">
        <f t="shared" si="47"/>
        <v>0</v>
      </c>
      <c r="Q168" s="43">
        <f t="shared" si="42"/>
        <v>0</v>
      </c>
      <c r="R168" s="99" t="str">
        <f t="shared" si="45"/>
        <v>0</v>
      </c>
      <c r="S168" s="43">
        <f t="shared" si="48"/>
        <v>0</v>
      </c>
      <c r="T168" s="43">
        <f t="shared" si="49"/>
        <v>0</v>
      </c>
      <c r="U168" s="43">
        <f t="shared" si="50"/>
        <v>0</v>
      </c>
      <c r="V168" s="43">
        <f t="shared" si="51"/>
        <v>0</v>
      </c>
      <c r="W168" s="43">
        <f t="shared" si="52"/>
        <v>0</v>
      </c>
      <c r="X168" s="43">
        <f t="shared" si="53"/>
        <v>0</v>
      </c>
      <c r="Y168" s="121" t="str">
        <f t="shared" si="46"/>
        <v>-</v>
      </c>
    </row>
    <row r="169" spans="1:25" ht="15">
      <c r="A169" s="8" t="s">
        <v>449</v>
      </c>
      <c r="B169" s="8" t="s">
        <v>450</v>
      </c>
      <c r="C169" s="8" t="s">
        <v>451</v>
      </c>
      <c r="D169" s="9">
        <f>'т.2020 выгрузка'!D154</f>
        <v>0</v>
      </c>
      <c r="E169" s="9">
        <f>'т.2020 выгрузка'!E154</f>
        <v>0</v>
      </c>
      <c r="F169" s="9">
        <f>'т.2020 выгрузка'!F154</f>
        <v>0</v>
      </c>
      <c r="G169" s="9">
        <f>'т.2020 выгрузка'!G154</f>
        <v>0</v>
      </c>
      <c r="H169" s="9">
        <f>'т.2020 выгрузка'!H154</f>
        <v>0</v>
      </c>
      <c r="I169" s="9">
        <f>'т.2020 выгрузка'!I154</f>
        <v>0</v>
      </c>
      <c r="J169" s="9">
        <f>'т.2020 выгрузка'!J154</f>
        <v>0</v>
      </c>
      <c r="K169" s="9">
        <f>'т.2020 выгрузка'!K154</f>
        <v>0</v>
      </c>
      <c r="L169" s="9">
        <f>'т.2020 выгрузка'!L154</f>
        <v>0</v>
      </c>
      <c r="M169" s="9">
        <f>'т.2020 выгрузка'!M154</f>
        <v>0</v>
      </c>
      <c r="N169" s="9">
        <f>'т.2020 выгрузка'!N154</f>
        <v>0</v>
      </c>
      <c r="O169" s="9">
        <f>'т.2020 выгрузка'!O154</f>
        <v>0</v>
      </c>
      <c r="P169" s="43">
        <f t="shared" si="47"/>
        <v>0</v>
      </c>
      <c r="Q169" s="43">
        <f t="shared" si="42"/>
        <v>0</v>
      </c>
      <c r="R169" s="99" t="str">
        <f t="shared" si="45"/>
        <v>0</v>
      </c>
      <c r="S169" s="43">
        <f t="shared" si="48"/>
        <v>0</v>
      </c>
      <c r="T169" s="43">
        <f t="shared" si="49"/>
        <v>0</v>
      </c>
      <c r="U169" s="43">
        <f t="shared" si="50"/>
        <v>0</v>
      </c>
      <c r="V169" s="43">
        <f t="shared" si="51"/>
        <v>0</v>
      </c>
      <c r="W169" s="43">
        <f t="shared" si="52"/>
        <v>0</v>
      </c>
      <c r="X169" s="43">
        <f t="shared" si="53"/>
        <v>0</v>
      </c>
      <c r="Y169" s="121" t="str">
        <f t="shared" si="46"/>
        <v>-</v>
      </c>
    </row>
    <row r="170" spans="1:25" ht="15">
      <c r="A170" s="8" t="s">
        <v>452</v>
      </c>
      <c r="B170" s="8" t="s">
        <v>453</v>
      </c>
      <c r="C170" s="8" t="s">
        <v>454</v>
      </c>
      <c r="D170" s="9">
        <f>'т.2020 выгрузка'!D155</f>
        <v>0</v>
      </c>
      <c r="E170" s="9">
        <f>'т.2020 выгрузка'!E155</f>
        <v>0</v>
      </c>
      <c r="F170" s="9">
        <f>'т.2020 выгрузка'!F155</f>
        <v>0</v>
      </c>
      <c r="G170" s="9">
        <f>'т.2020 выгрузка'!G155</f>
        <v>0</v>
      </c>
      <c r="H170" s="9">
        <f>'т.2020 выгрузка'!H155</f>
        <v>0</v>
      </c>
      <c r="I170" s="9">
        <f>'т.2020 выгрузка'!I155</f>
        <v>0</v>
      </c>
      <c r="J170" s="9">
        <f>'т.2020 выгрузка'!J155</f>
        <v>0</v>
      </c>
      <c r="K170" s="9">
        <f>'т.2020 выгрузка'!K155</f>
        <v>0</v>
      </c>
      <c r="L170" s="9">
        <f>'т.2020 выгрузка'!L155</f>
        <v>0</v>
      </c>
      <c r="M170" s="9">
        <f>'т.2020 выгрузка'!M155</f>
        <v>0</v>
      </c>
      <c r="N170" s="9">
        <f>'т.2020 выгрузка'!N155</f>
        <v>0</v>
      </c>
      <c r="O170" s="9">
        <f>'т.2020 выгрузка'!O155</f>
        <v>0</v>
      </c>
      <c r="P170" s="43">
        <f t="shared" si="47"/>
        <v>0</v>
      </c>
      <c r="Q170" s="43">
        <f t="shared" si="42"/>
        <v>0</v>
      </c>
      <c r="R170" s="99" t="str">
        <f t="shared" si="45"/>
        <v>0</v>
      </c>
      <c r="S170" s="43">
        <f t="shared" si="48"/>
        <v>0</v>
      </c>
      <c r="T170" s="43">
        <f t="shared" si="49"/>
        <v>0</v>
      </c>
      <c r="U170" s="43">
        <f t="shared" si="50"/>
        <v>0</v>
      </c>
      <c r="V170" s="43">
        <f t="shared" si="51"/>
        <v>0</v>
      </c>
      <c r="W170" s="43">
        <f t="shared" si="52"/>
        <v>0</v>
      </c>
      <c r="X170" s="43">
        <f t="shared" si="53"/>
        <v>0</v>
      </c>
      <c r="Y170" s="121" t="str">
        <f t="shared" si="46"/>
        <v>-</v>
      </c>
    </row>
    <row r="171" spans="1:25" ht="15">
      <c r="A171" s="19" t="s">
        <v>797</v>
      </c>
      <c r="B171" s="20"/>
      <c r="C171" s="20"/>
      <c r="D171" s="21">
        <f>D163-D164-D165-D166-D167-D168-D169</f>
        <v>0</v>
      </c>
      <c r="E171" s="21">
        <f t="shared" ref="E171:O171" si="57">E163-E164-E165-E166-E167-E168-E169</f>
        <v>0</v>
      </c>
      <c r="F171" s="21">
        <f t="shared" si="57"/>
        <v>0</v>
      </c>
      <c r="G171" s="21">
        <f t="shared" si="57"/>
        <v>0</v>
      </c>
      <c r="H171" s="21">
        <f t="shared" si="57"/>
        <v>0</v>
      </c>
      <c r="I171" s="21">
        <f t="shared" si="57"/>
        <v>0</v>
      </c>
      <c r="J171" s="21">
        <f t="shared" si="57"/>
        <v>0</v>
      </c>
      <c r="K171" s="21">
        <f t="shared" si="57"/>
        <v>0</v>
      </c>
      <c r="L171" s="21">
        <f t="shared" si="57"/>
        <v>0</v>
      </c>
      <c r="M171" s="21">
        <f t="shared" si="57"/>
        <v>0</v>
      </c>
      <c r="N171" s="21">
        <f t="shared" si="57"/>
        <v>0</v>
      </c>
      <c r="O171" s="21">
        <f t="shared" si="57"/>
        <v>0</v>
      </c>
      <c r="P171" s="45">
        <f t="shared" si="47"/>
        <v>0</v>
      </c>
      <c r="Q171" s="45">
        <f t="shared" si="42"/>
        <v>0</v>
      </c>
      <c r="R171" s="99" t="str">
        <f t="shared" si="45"/>
        <v>0</v>
      </c>
      <c r="S171" s="45">
        <f t="shared" si="48"/>
        <v>0</v>
      </c>
      <c r="T171" s="45">
        <f t="shared" si="49"/>
        <v>0</v>
      </c>
      <c r="U171" s="45">
        <f t="shared" si="50"/>
        <v>0</v>
      </c>
      <c r="V171" s="45">
        <f t="shared" si="51"/>
        <v>0</v>
      </c>
      <c r="W171" s="45">
        <f t="shared" si="52"/>
        <v>0</v>
      </c>
      <c r="X171" s="45">
        <f t="shared" si="53"/>
        <v>0</v>
      </c>
      <c r="Y171" s="121" t="str">
        <f t="shared" si="46"/>
        <v>-</v>
      </c>
    </row>
    <row r="172" spans="1:25" ht="26.25">
      <c r="A172" s="8" t="s">
        <v>455</v>
      </c>
      <c r="B172" s="8" t="s">
        <v>456</v>
      </c>
      <c r="C172" s="8" t="s">
        <v>457</v>
      </c>
      <c r="D172" s="9">
        <f>'т.2020 выгрузка'!D156</f>
        <v>0</v>
      </c>
      <c r="E172" s="9">
        <f>'т.2020 выгрузка'!E156</f>
        <v>0</v>
      </c>
      <c r="F172" s="9">
        <f>'т.2020 выгрузка'!F156</f>
        <v>0</v>
      </c>
      <c r="G172" s="9">
        <f>'т.2020 выгрузка'!G156</f>
        <v>0</v>
      </c>
      <c r="H172" s="9">
        <f>'т.2020 выгрузка'!H156</f>
        <v>0</v>
      </c>
      <c r="I172" s="9">
        <f>'т.2020 выгрузка'!I156</f>
        <v>0</v>
      </c>
      <c r="J172" s="9">
        <f>'т.2020 выгрузка'!J156</f>
        <v>0</v>
      </c>
      <c r="K172" s="9">
        <f>'т.2020 выгрузка'!K156</f>
        <v>0</v>
      </c>
      <c r="L172" s="9">
        <f>'т.2020 выгрузка'!L156</f>
        <v>0</v>
      </c>
      <c r="M172" s="9">
        <f>'т.2020 выгрузка'!M156</f>
        <v>0</v>
      </c>
      <c r="N172" s="9">
        <f>'т.2020 выгрузка'!N156</f>
        <v>0</v>
      </c>
      <c r="O172" s="9">
        <f>'т.2020 выгрузка'!O156</f>
        <v>0</v>
      </c>
      <c r="P172" s="43">
        <f t="shared" si="47"/>
        <v>0</v>
      </c>
      <c r="Q172" s="43">
        <f t="shared" si="42"/>
        <v>0</v>
      </c>
      <c r="R172" s="99" t="str">
        <f t="shared" si="45"/>
        <v>0</v>
      </c>
      <c r="S172" s="43">
        <f t="shared" si="48"/>
        <v>0</v>
      </c>
      <c r="T172" s="43">
        <f t="shared" si="49"/>
        <v>0</v>
      </c>
      <c r="U172" s="43">
        <f t="shared" si="50"/>
        <v>0</v>
      </c>
      <c r="V172" s="43">
        <f t="shared" si="51"/>
        <v>0</v>
      </c>
      <c r="W172" s="43">
        <f t="shared" si="52"/>
        <v>0</v>
      </c>
      <c r="X172" s="43">
        <f t="shared" si="53"/>
        <v>0</v>
      </c>
      <c r="Y172" s="121" t="str">
        <f t="shared" si="46"/>
        <v>-</v>
      </c>
    </row>
    <row r="173" spans="1:25" ht="26.25">
      <c r="A173" s="8" t="s">
        <v>458</v>
      </c>
      <c r="B173" s="8" t="s">
        <v>459</v>
      </c>
      <c r="C173" s="8" t="s">
        <v>460</v>
      </c>
      <c r="D173" s="9">
        <f>'т.2020 выгрузка'!D157</f>
        <v>0</v>
      </c>
      <c r="E173" s="9">
        <f>'т.2020 выгрузка'!E157</f>
        <v>0</v>
      </c>
      <c r="F173" s="9">
        <f>'т.2020 выгрузка'!F157</f>
        <v>0</v>
      </c>
      <c r="G173" s="9">
        <f>'т.2020 выгрузка'!G157</f>
        <v>0</v>
      </c>
      <c r="H173" s="9">
        <f>'т.2020 выгрузка'!H157</f>
        <v>0</v>
      </c>
      <c r="I173" s="9">
        <f>'т.2020 выгрузка'!I157</f>
        <v>0</v>
      </c>
      <c r="J173" s="9">
        <f>'т.2020 выгрузка'!J157</f>
        <v>0</v>
      </c>
      <c r="K173" s="9">
        <f>'т.2020 выгрузка'!K157</f>
        <v>0</v>
      </c>
      <c r="L173" s="9">
        <f>'т.2020 выгрузка'!L157</f>
        <v>0</v>
      </c>
      <c r="M173" s="9">
        <f>'т.2020 выгрузка'!M157</f>
        <v>0</v>
      </c>
      <c r="N173" s="9">
        <f>'т.2020 выгрузка'!N157</f>
        <v>0</v>
      </c>
      <c r="O173" s="9">
        <f>'т.2020 выгрузка'!O157</f>
        <v>0</v>
      </c>
      <c r="P173" s="43">
        <f t="shared" si="47"/>
        <v>0</v>
      </c>
      <c r="Q173" s="43">
        <f t="shared" si="42"/>
        <v>0</v>
      </c>
      <c r="R173" s="99" t="str">
        <f t="shared" si="45"/>
        <v>0</v>
      </c>
      <c r="S173" s="43">
        <f t="shared" si="48"/>
        <v>0</v>
      </c>
      <c r="T173" s="43">
        <f t="shared" si="49"/>
        <v>0</v>
      </c>
      <c r="U173" s="43">
        <f t="shared" si="50"/>
        <v>0</v>
      </c>
      <c r="V173" s="43">
        <f t="shared" si="51"/>
        <v>0</v>
      </c>
      <c r="W173" s="43">
        <f t="shared" si="52"/>
        <v>0</v>
      </c>
      <c r="X173" s="43">
        <f t="shared" si="53"/>
        <v>0</v>
      </c>
      <c r="Y173" s="121" t="str">
        <f t="shared" si="46"/>
        <v>-</v>
      </c>
    </row>
    <row r="174" spans="1:25" ht="15">
      <c r="A174" s="8" t="s">
        <v>461</v>
      </c>
      <c r="B174" s="8" t="s">
        <v>462</v>
      </c>
      <c r="C174" s="8" t="s">
        <v>463</v>
      </c>
      <c r="D174" s="9">
        <f>'т.2020 выгрузка'!D158</f>
        <v>0</v>
      </c>
      <c r="E174" s="9">
        <f>'т.2020 выгрузка'!E158</f>
        <v>0</v>
      </c>
      <c r="F174" s="9">
        <f>'т.2020 выгрузка'!F158</f>
        <v>0</v>
      </c>
      <c r="G174" s="9">
        <f>'т.2020 выгрузка'!G158</f>
        <v>0</v>
      </c>
      <c r="H174" s="9">
        <f>'т.2020 выгрузка'!H158</f>
        <v>0</v>
      </c>
      <c r="I174" s="9">
        <f>'т.2020 выгрузка'!I158</f>
        <v>0</v>
      </c>
      <c r="J174" s="9">
        <f>'т.2020 выгрузка'!J158</f>
        <v>0</v>
      </c>
      <c r="K174" s="9">
        <f>'т.2020 выгрузка'!K158</f>
        <v>0</v>
      </c>
      <c r="L174" s="9">
        <f>'т.2020 выгрузка'!L158</f>
        <v>0</v>
      </c>
      <c r="M174" s="9">
        <f>'т.2020 выгрузка'!M158</f>
        <v>0</v>
      </c>
      <c r="N174" s="9">
        <f>'т.2020 выгрузка'!N158</f>
        <v>0</v>
      </c>
      <c r="O174" s="9">
        <f>'т.2020 выгрузка'!O158</f>
        <v>0</v>
      </c>
      <c r="P174" s="43">
        <f t="shared" si="47"/>
        <v>0</v>
      </c>
      <c r="Q174" s="43">
        <f t="shared" si="42"/>
        <v>0</v>
      </c>
      <c r="R174" s="99" t="str">
        <f t="shared" si="45"/>
        <v>0</v>
      </c>
      <c r="S174" s="43">
        <f t="shared" si="48"/>
        <v>0</v>
      </c>
      <c r="T174" s="43">
        <f t="shared" si="49"/>
        <v>0</v>
      </c>
      <c r="U174" s="43">
        <f t="shared" si="50"/>
        <v>0</v>
      </c>
      <c r="V174" s="43">
        <f t="shared" si="51"/>
        <v>0</v>
      </c>
      <c r="W174" s="43">
        <f t="shared" si="52"/>
        <v>0</v>
      </c>
      <c r="X174" s="43">
        <f t="shared" si="53"/>
        <v>0</v>
      </c>
      <c r="Y174" s="121" t="str">
        <f t="shared" si="46"/>
        <v>-</v>
      </c>
    </row>
    <row r="175" spans="1:25" ht="15">
      <c r="A175" s="8" t="s">
        <v>464</v>
      </c>
      <c r="B175" s="8" t="s">
        <v>465</v>
      </c>
      <c r="C175" s="8" t="s">
        <v>466</v>
      </c>
      <c r="D175" s="9">
        <f>'т.2020 выгрузка'!D159</f>
        <v>0</v>
      </c>
      <c r="E175" s="9">
        <f>'т.2020 выгрузка'!E159</f>
        <v>0</v>
      </c>
      <c r="F175" s="9">
        <f>'т.2020 выгрузка'!F159</f>
        <v>0</v>
      </c>
      <c r="G175" s="9">
        <f>'т.2020 выгрузка'!G159</f>
        <v>0</v>
      </c>
      <c r="H175" s="9">
        <f>'т.2020 выгрузка'!H159</f>
        <v>0</v>
      </c>
      <c r="I175" s="9">
        <f>'т.2020 выгрузка'!I159</f>
        <v>0</v>
      </c>
      <c r="J175" s="9">
        <f>'т.2020 выгрузка'!J159</f>
        <v>0</v>
      </c>
      <c r="K175" s="9">
        <f>'т.2020 выгрузка'!K159</f>
        <v>0</v>
      </c>
      <c r="L175" s="9">
        <f>'т.2020 выгрузка'!L159</f>
        <v>0</v>
      </c>
      <c r="M175" s="9">
        <f>'т.2020 выгрузка'!M159</f>
        <v>0</v>
      </c>
      <c r="N175" s="9">
        <f>'т.2020 выгрузка'!N159</f>
        <v>0</v>
      </c>
      <c r="O175" s="9">
        <f>'т.2020 выгрузка'!O159</f>
        <v>0</v>
      </c>
      <c r="P175" s="43">
        <f t="shared" si="47"/>
        <v>0</v>
      </c>
      <c r="Q175" s="43">
        <f t="shared" si="42"/>
        <v>0</v>
      </c>
      <c r="R175" s="99" t="str">
        <f t="shared" si="45"/>
        <v>0</v>
      </c>
      <c r="S175" s="43">
        <f t="shared" si="48"/>
        <v>0</v>
      </c>
      <c r="T175" s="43">
        <f t="shared" si="49"/>
        <v>0</v>
      </c>
      <c r="U175" s="43">
        <f t="shared" si="50"/>
        <v>0</v>
      </c>
      <c r="V175" s="43">
        <f t="shared" si="51"/>
        <v>0</v>
      </c>
      <c r="W175" s="43">
        <f t="shared" si="52"/>
        <v>0</v>
      </c>
      <c r="X175" s="43">
        <f t="shared" si="53"/>
        <v>0</v>
      </c>
      <c r="Y175" s="121" t="str">
        <f t="shared" si="46"/>
        <v>-</v>
      </c>
    </row>
    <row r="176" spans="1:25" ht="26.25">
      <c r="A176" s="8" t="s">
        <v>467</v>
      </c>
      <c r="B176" s="8" t="s">
        <v>468</v>
      </c>
      <c r="C176" s="8" t="s">
        <v>469</v>
      </c>
      <c r="D176" s="9">
        <f>'т.2020 выгрузка'!D160</f>
        <v>0</v>
      </c>
      <c r="E176" s="9">
        <f>'т.2020 выгрузка'!E160</f>
        <v>0</v>
      </c>
      <c r="F176" s="9">
        <f>'т.2020 выгрузка'!F160</f>
        <v>0</v>
      </c>
      <c r="G176" s="9">
        <f>'т.2020 выгрузка'!G160</f>
        <v>0</v>
      </c>
      <c r="H176" s="9">
        <f>'т.2020 выгрузка'!H160</f>
        <v>0</v>
      </c>
      <c r="I176" s="9">
        <f>'т.2020 выгрузка'!I160</f>
        <v>0</v>
      </c>
      <c r="J176" s="9">
        <f>'т.2020 выгрузка'!J160</f>
        <v>0</v>
      </c>
      <c r="K176" s="9">
        <f>'т.2020 выгрузка'!K160</f>
        <v>0</v>
      </c>
      <c r="L176" s="9">
        <f>'т.2020 выгрузка'!L160</f>
        <v>0</v>
      </c>
      <c r="M176" s="9">
        <f>'т.2020 выгрузка'!M160</f>
        <v>0</v>
      </c>
      <c r="N176" s="9">
        <f>'т.2020 выгрузка'!N160</f>
        <v>0</v>
      </c>
      <c r="O176" s="9">
        <f>'т.2020 выгрузка'!O160</f>
        <v>0</v>
      </c>
      <c r="P176" s="43">
        <f t="shared" si="47"/>
        <v>0</v>
      </c>
      <c r="Q176" s="43">
        <f t="shared" si="42"/>
        <v>0</v>
      </c>
      <c r="R176" s="99" t="str">
        <f t="shared" si="45"/>
        <v>0</v>
      </c>
      <c r="S176" s="43">
        <f t="shared" si="48"/>
        <v>0</v>
      </c>
      <c r="T176" s="43">
        <f t="shared" si="49"/>
        <v>0</v>
      </c>
      <c r="U176" s="43">
        <f t="shared" si="50"/>
        <v>0</v>
      </c>
      <c r="V176" s="43">
        <f t="shared" si="51"/>
        <v>0</v>
      </c>
      <c r="W176" s="43">
        <f t="shared" si="52"/>
        <v>0</v>
      </c>
      <c r="X176" s="43">
        <f t="shared" si="53"/>
        <v>0</v>
      </c>
      <c r="Y176" s="121" t="str">
        <f t="shared" si="46"/>
        <v>-</v>
      </c>
    </row>
    <row r="177" spans="1:25" ht="15">
      <c r="A177" s="19" t="s">
        <v>799</v>
      </c>
      <c r="B177" s="20"/>
      <c r="C177" s="20"/>
      <c r="D177" s="21">
        <f>D173-D174-D175-D176</f>
        <v>0</v>
      </c>
      <c r="E177" s="21">
        <f t="shared" ref="E177:O177" si="58">E173-E174-E175-E176</f>
        <v>0</v>
      </c>
      <c r="F177" s="21">
        <f t="shared" si="58"/>
        <v>0</v>
      </c>
      <c r="G177" s="21">
        <f t="shared" si="58"/>
        <v>0</v>
      </c>
      <c r="H177" s="21">
        <f t="shared" si="58"/>
        <v>0</v>
      </c>
      <c r="I177" s="21">
        <f t="shared" si="58"/>
        <v>0</v>
      </c>
      <c r="J177" s="21">
        <f t="shared" si="58"/>
        <v>0</v>
      </c>
      <c r="K177" s="21">
        <f t="shared" si="58"/>
        <v>0</v>
      </c>
      <c r="L177" s="21">
        <f t="shared" si="58"/>
        <v>0</v>
      </c>
      <c r="M177" s="21">
        <f t="shared" si="58"/>
        <v>0</v>
      </c>
      <c r="N177" s="21">
        <f t="shared" si="58"/>
        <v>0</v>
      </c>
      <c r="O177" s="21">
        <f t="shared" si="58"/>
        <v>0</v>
      </c>
      <c r="P177" s="45">
        <f t="shared" si="47"/>
        <v>0</v>
      </c>
      <c r="Q177" s="45">
        <f t="shared" si="42"/>
        <v>0</v>
      </c>
      <c r="R177" s="99" t="str">
        <f t="shared" si="45"/>
        <v>0</v>
      </c>
      <c r="S177" s="45">
        <f t="shared" si="48"/>
        <v>0</v>
      </c>
      <c r="T177" s="45">
        <f t="shared" si="49"/>
        <v>0</v>
      </c>
      <c r="U177" s="45">
        <f t="shared" si="50"/>
        <v>0</v>
      </c>
      <c r="V177" s="45">
        <f t="shared" si="51"/>
        <v>0</v>
      </c>
      <c r="W177" s="45">
        <f t="shared" si="52"/>
        <v>0</v>
      </c>
      <c r="X177" s="45">
        <f t="shared" si="53"/>
        <v>0</v>
      </c>
      <c r="Y177" s="121" t="str">
        <f t="shared" si="46"/>
        <v>-</v>
      </c>
    </row>
    <row r="178" spans="1:25" ht="15">
      <c r="A178" s="16" t="s">
        <v>794</v>
      </c>
      <c r="B178" s="17"/>
      <c r="C178" s="17"/>
      <c r="D178" s="18">
        <f>D132-D133-D134-D136-D142-D151-D152-D163-D172-D173</f>
        <v>0</v>
      </c>
      <c r="E178" s="18">
        <f t="shared" ref="E178:O178" si="59">E132-E133-E134-E136-E142-E151-E152-E163-E172-E173</f>
        <v>0</v>
      </c>
      <c r="F178" s="18">
        <f t="shared" si="59"/>
        <v>0</v>
      </c>
      <c r="G178" s="18">
        <f t="shared" si="59"/>
        <v>0</v>
      </c>
      <c r="H178" s="18">
        <f t="shared" si="59"/>
        <v>0</v>
      </c>
      <c r="I178" s="18">
        <f t="shared" si="59"/>
        <v>0</v>
      </c>
      <c r="J178" s="18">
        <f t="shared" si="59"/>
        <v>0</v>
      </c>
      <c r="K178" s="18">
        <f t="shared" si="59"/>
        <v>0</v>
      </c>
      <c r="L178" s="18">
        <f t="shared" si="59"/>
        <v>0</v>
      </c>
      <c r="M178" s="18">
        <f t="shared" si="59"/>
        <v>0</v>
      </c>
      <c r="N178" s="18">
        <f t="shared" si="59"/>
        <v>0</v>
      </c>
      <c r="O178" s="18">
        <f t="shared" si="59"/>
        <v>0</v>
      </c>
      <c r="P178" s="46">
        <f t="shared" si="47"/>
        <v>0</v>
      </c>
      <c r="Q178" s="46">
        <f t="shared" si="42"/>
        <v>0</v>
      </c>
      <c r="R178" s="99" t="str">
        <f t="shared" si="45"/>
        <v>0</v>
      </c>
      <c r="S178" s="46">
        <f t="shared" si="48"/>
        <v>0</v>
      </c>
      <c r="T178" s="46">
        <f t="shared" si="49"/>
        <v>0</v>
      </c>
      <c r="U178" s="46">
        <f t="shared" si="50"/>
        <v>0</v>
      </c>
      <c r="V178" s="46">
        <f t="shared" si="51"/>
        <v>0</v>
      </c>
      <c r="W178" s="46">
        <f t="shared" si="52"/>
        <v>0</v>
      </c>
      <c r="X178" s="46">
        <f t="shared" si="53"/>
        <v>0</v>
      </c>
      <c r="Y178" s="121" t="str">
        <f t="shared" si="46"/>
        <v>-</v>
      </c>
    </row>
    <row r="179" spans="1:25" ht="15">
      <c r="A179" s="8" t="s">
        <v>470</v>
      </c>
      <c r="B179" s="8" t="s">
        <v>471</v>
      </c>
      <c r="C179" s="8" t="s">
        <v>472</v>
      </c>
      <c r="D179" s="9">
        <f>'т.2020 выгрузка'!D161</f>
        <v>0</v>
      </c>
      <c r="E179" s="9">
        <f>'т.2020 выгрузка'!E161</f>
        <v>0</v>
      </c>
      <c r="F179" s="9">
        <f>'т.2020 выгрузка'!F161</f>
        <v>0</v>
      </c>
      <c r="G179" s="9">
        <f>'т.2020 выгрузка'!G161</f>
        <v>0</v>
      </c>
      <c r="H179" s="9">
        <f>'т.2020 выгрузка'!H161</f>
        <v>0</v>
      </c>
      <c r="I179" s="9">
        <f>'т.2020 выгрузка'!I161</f>
        <v>0</v>
      </c>
      <c r="J179" s="9">
        <f>'т.2020 выгрузка'!J161</f>
        <v>0</v>
      </c>
      <c r="K179" s="9">
        <f>'т.2020 выгрузка'!K161</f>
        <v>0</v>
      </c>
      <c r="L179" s="9">
        <f>'т.2020 выгрузка'!L161</f>
        <v>0</v>
      </c>
      <c r="M179" s="9">
        <f>'т.2020 выгрузка'!M161</f>
        <v>0</v>
      </c>
      <c r="N179" s="9">
        <f>'т.2020 выгрузка'!N161</f>
        <v>0</v>
      </c>
      <c r="O179" s="9">
        <f>'т.2020 выгрузка'!O161</f>
        <v>0</v>
      </c>
      <c r="P179" s="43">
        <f t="shared" si="47"/>
        <v>0</v>
      </c>
      <c r="Q179" s="43">
        <f t="shared" si="42"/>
        <v>0</v>
      </c>
      <c r="R179" s="99" t="str">
        <f t="shared" si="45"/>
        <v>0</v>
      </c>
      <c r="S179" s="43">
        <f t="shared" si="48"/>
        <v>0</v>
      </c>
      <c r="T179" s="43">
        <f t="shared" si="49"/>
        <v>0</v>
      </c>
      <c r="U179" s="43">
        <f t="shared" si="50"/>
        <v>0</v>
      </c>
      <c r="V179" s="43">
        <f t="shared" si="51"/>
        <v>0</v>
      </c>
      <c r="W179" s="43">
        <f t="shared" si="52"/>
        <v>0</v>
      </c>
      <c r="X179" s="43">
        <f t="shared" si="53"/>
        <v>0</v>
      </c>
      <c r="Y179" s="121" t="str">
        <f t="shared" si="46"/>
        <v>-</v>
      </c>
    </row>
    <row r="180" spans="1:25" ht="26.25">
      <c r="A180" s="8" t="s">
        <v>473</v>
      </c>
      <c r="B180" s="8" t="s">
        <v>474</v>
      </c>
      <c r="C180" s="8" t="s">
        <v>475</v>
      </c>
      <c r="D180" s="9">
        <f>'т.2020 выгрузка'!D162</f>
        <v>0</v>
      </c>
      <c r="E180" s="9">
        <f>'т.2020 выгрузка'!E162</f>
        <v>0</v>
      </c>
      <c r="F180" s="9">
        <f>'т.2020 выгрузка'!F162</f>
        <v>0</v>
      </c>
      <c r="G180" s="9">
        <f>'т.2020 выгрузка'!G162</f>
        <v>0</v>
      </c>
      <c r="H180" s="9">
        <f>'т.2020 выгрузка'!H162</f>
        <v>0</v>
      </c>
      <c r="I180" s="9">
        <f>'т.2020 выгрузка'!I162</f>
        <v>0</v>
      </c>
      <c r="J180" s="9">
        <f>'т.2020 выгрузка'!J162</f>
        <v>0</v>
      </c>
      <c r="K180" s="9">
        <f>'т.2020 выгрузка'!K162</f>
        <v>0</v>
      </c>
      <c r="L180" s="9">
        <f>'т.2020 выгрузка'!L162</f>
        <v>0</v>
      </c>
      <c r="M180" s="9">
        <f>'т.2020 выгрузка'!M162</f>
        <v>0</v>
      </c>
      <c r="N180" s="9">
        <f>'т.2020 выгрузка'!N162</f>
        <v>0</v>
      </c>
      <c r="O180" s="9">
        <f>'т.2020 выгрузка'!O162</f>
        <v>0</v>
      </c>
      <c r="P180" s="43">
        <f t="shared" si="47"/>
        <v>0</v>
      </c>
      <c r="Q180" s="43">
        <f t="shared" si="42"/>
        <v>0</v>
      </c>
      <c r="R180" s="99" t="str">
        <f t="shared" si="45"/>
        <v>0</v>
      </c>
      <c r="S180" s="43">
        <f t="shared" si="48"/>
        <v>0</v>
      </c>
      <c r="T180" s="43">
        <f t="shared" si="49"/>
        <v>0</v>
      </c>
      <c r="U180" s="43">
        <f t="shared" si="50"/>
        <v>0</v>
      </c>
      <c r="V180" s="43">
        <f t="shared" si="51"/>
        <v>0</v>
      </c>
      <c r="W180" s="43">
        <f t="shared" si="52"/>
        <v>0</v>
      </c>
      <c r="X180" s="43">
        <f t="shared" si="53"/>
        <v>0</v>
      </c>
      <c r="Y180" s="121" t="str">
        <f t="shared" si="46"/>
        <v>-</v>
      </c>
    </row>
    <row r="181" spans="1:25" ht="15">
      <c r="A181" s="8" t="s">
        <v>476</v>
      </c>
      <c r="B181" s="8" t="s">
        <v>477</v>
      </c>
      <c r="C181" s="8" t="s">
        <v>478</v>
      </c>
      <c r="D181" s="9">
        <f>'т.2020 выгрузка'!D163</f>
        <v>0</v>
      </c>
      <c r="E181" s="9">
        <f>'т.2020 выгрузка'!E163</f>
        <v>0</v>
      </c>
      <c r="F181" s="9">
        <f>'т.2020 выгрузка'!F163</f>
        <v>0</v>
      </c>
      <c r="G181" s="9">
        <f>'т.2020 выгрузка'!G163</f>
        <v>0</v>
      </c>
      <c r="H181" s="9">
        <f>'т.2020 выгрузка'!H163</f>
        <v>0</v>
      </c>
      <c r="I181" s="9">
        <f>'т.2020 выгрузка'!I163</f>
        <v>0</v>
      </c>
      <c r="J181" s="9">
        <f>'т.2020 выгрузка'!J163</f>
        <v>0</v>
      </c>
      <c r="K181" s="9">
        <f>'т.2020 выгрузка'!K163</f>
        <v>0</v>
      </c>
      <c r="L181" s="9">
        <f>'т.2020 выгрузка'!L163</f>
        <v>0</v>
      </c>
      <c r="M181" s="9">
        <f>'т.2020 выгрузка'!M163</f>
        <v>0</v>
      </c>
      <c r="N181" s="9">
        <f>'т.2020 выгрузка'!N163</f>
        <v>0</v>
      </c>
      <c r="O181" s="9">
        <f>'т.2020 выгрузка'!O163</f>
        <v>0</v>
      </c>
      <c r="P181" s="43">
        <f t="shared" si="47"/>
        <v>0</v>
      </c>
      <c r="Q181" s="43">
        <f t="shared" si="42"/>
        <v>0</v>
      </c>
      <c r="R181" s="99" t="str">
        <f t="shared" si="45"/>
        <v>0</v>
      </c>
      <c r="S181" s="43">
        <f t="shared" si="48"/>
        <v>0</v>
      </c>
      <c r="T181" s="43">
        <f t="shared" si="49"/>
        <v>0</v>
      </c>
      <c r="U181" s="43">
        <f t="shared" si="50"/>
        <v>0</v>
      </c>
      <c r="V181" s="43">
        <f t="shared" si="51"/>
        <v>0</v>
      </c>
      <c r="W181" s="43">
        <f t="shared" si="52"/>
        <v>0</v>
      </c>
      <c r="X181" s="43">
        <f t="shared" si="53"/>
        <v>0</v>
      </c>
      <c r="Y181" s="121" t="str">
        <f t="shared" si="46"/>
        <v>-</v>
      </c>
    </row>
    <row r="182" spans="1:25" ht="26.25">
      <c r="A182" s="8" t="s">
        <v>479</v>
      </c>
      <c r="B182" s="8" t="s">
        <v>480</v>
      </c>
      <c r="C182" s="8" t="s">
        <v>481</v>
      </c>
      <c r="D182" s="9">
        <f>'т.2020 выгрузка'!D164</f>
        <v>0</v>
      </c>
      <c r="E182" s="9">
        <f>'т.2020 выгрузка'!E164</f>
        <v>0</v>
      </c>
      <c r="F182" s="9">
        <f>'т.2020 выгрузка'!F164</f>
        <v>0</v>
      </c>
      <c r="G182" s="9">
        <f>'т.2020 выгрузка'!G164</f>
        <v>0</v>
      </c>
      <c r="H182" s="9">
        <f>'т.2020 выгрузка'!H164</f>
        <v>0</v>
      </c>
      <c r="I182" s="9">
        <f>'т.2020 выгрузка'!I164</f>
        <v>0</v>
      </c>
      <c r="J182" s="9">
        <f>'т.2020 выгрузка'!J164</f>
        <v>0</v>
      </c>
      <c r="K182" s="9">
        <f>'т.2020 выгрузка'!K164</f>
        <v>0</v>
      </c>
      <c r="L182" s="9">
        <f>'т.2020 выгрузка'!L164</f>
        <v>0</v>
      </c>
      <c r="M182" s="9">
        <f>'т.2020 выгрузка'!M164</f>
        <v>0</v>
      </c>
      <c r="N182" s="9">
        <f>'т.2020 выгрузка'!N164</f>
        <v>0</v>
      </c>
      <c r="O182" s="9">
        <f>'т.2020 выгрузка'!O164</f>
        <v>0</v>
      </c>
      <c r="P182" s="43">
        <f t="shared" si="47"/>
        <v>0</v>
      </c>
      <c r="Q182" s="43">
        <f t="shared" si="42"/>
        <v>0</v>
      </c>
      <c r="R182" s="99" t="str">
        <f t="shared" si="45"/>
        <v>0</v>
      </c>
      <c r="S182" s="43">
        <f t="shared" si="48"/>
        <v>0</v>
      </c>
      <c r="T182" s="43">
        <f t="shared" si="49"/>
        <v>0</v>
      </c>
      <c r="U182" s="43">
        <f t="shared" si="50"/>
        <v>0</v>
      </c>
      <c r="V182" s="43">
        <f t="shared" si="51"/>
        <v>0</v>
      </c>
      <c r="W182" s="43">
        <f t="shared" si="52"/>
        <v>0</v>
      </c>
      <c r="X182" s="43">
        <f t="shared" si="53"/>
        <v>0</v>
      </c>
      <c r="Y182" s="121" t="str">
        <f t="shared" si="46"/>
        <v>-</v>
      </c>
    </row>
    <row r="183" spans="1:25" ht="15">
      <c r="A183" s="8" t="s">
        <v>482</v>
      </c>
      <c r="B183" s="8" t="s">
        <v>483</v>
      </c>
      <c r="C183" s="8" t="s">
        <v>484</v>
      </c>
      <c r="D183" s="9">
        <f>'т.2020 выгрузка'!D165</f>
        <v>0</v>
      </c>
      <c r="E183" s="9">
        <f>'т.2020 выгрузка'!E165</f>
        <v>0</v>
      </c>
      <c r="F183" s="9">
        <f>'т.2020 выгрузка'!F165</f>
        <v>0</v>
      </c>
      <c r="G183" s="9">
        <f>'т.2020 выгрузка'!G165</f>
        <v>0</v>
      </c>
      <c r="H183" s="9">
        <f>'т.2020 выгрузка'!H165</f>
        <v>0</v>
      </c>
      <c r="I183" s="9">
        <f>'т.2020 выгрузка'!I165</f>
        <v>0</v>
      </c>
      <c r="J183" s="9">
        <f>'т.2020 выгрузка'!J165</f>
        <v>0</v>
      </c>
      <c r="K183" s="9">
        <f>'т.2020 выгрузка'!K165</f>
        <v>0</v>
      </c>
      <c r="L183" s="9">
        <f>'т.2020 выгрузка'!L165</f>
        <v>0</v>
      </c>
      <c r="M183" s="9">
        <f>'т.2020 выгрузка'!M165</f>
        <v>0</v>
      </c>
      <c r="N183" s="9">
        <f>'т.2020 выгрузка'!N165</f>
        <v>0</v>
      </c>
      <c r="O183" s="9">
        <f>'т.2020 выгрузка'!O165</f>
        <v>0</v>
      </c>
      <c r="P183" s="43">
        <f t="shared" si="47"/>
        <v>0</v>
      </c>
      <c r="Q183" s="43">
        <f t="shared" si="42"/>
        <v>0</v>
      </c>
      <c r="R183" s="99" t="str">
        <f t="shared" si="45"/>
        <v>0</v>
      </c>
      <c r="S183" s="43">
        <f t="shared" si="48"/>
        <v>0</v>
      </c>
      <c r="T183" s="43">
        <f t="shared" si="49"/>
        <v>0</v>
      </c>
      <c r="U183" s="43">
        <f t="shared" si="50"/>
        <v>0</v>
      </c>
      <c r="V183" s="43">
        <f t="shared" si="51"/>
        <v>0</v>
      </c>
      <c r="W183" s="43">
        <f t="shared" si="52"/>
        <v>0</v>
      </c>
      <c r="X183" s="43">
        <f t="shared" si="53"/>
        <v>0</v>
      </c>
      <c r="Y183" s="121" t="str">
        <f t="shared" si="46"/>
        <v>-</v>
      </c>
    </row>
    <row r="184" spans="1:25" ht="15">
      <c r="A184" s="8" t="s">
        <v>485</v>
      </c>
      <c r="B184" s="8" t="s">
        <v>486</v>
      </c>
      <c r="C184" s="8" t="s">
        <v>487</v>
      </c>
      <c r="D184" s="9">
        <f>'т.2020 выгрузка'!D166</f>
        <v>0</v>
      </c>
      <c r="E184" s="9">
        <f>'т.2020 выгрузка'!E166</f>
        <v>0</v>
      </c>
      <c r="F184" s="9">
        <f>'т.2020 выгрузка'!F166</f>
        <v>0</v>
      </c>
      <c r="G184" s="9">
        <f>'т.2020 выгрузка'!G166</f>
        <v>0</v>
      </c>
      <c r="H184" s="9">
        <f>'т.2020 выгрузка'!H166</f>
        <v>0</v>
      </c>
      <c r="I184" s="9">
        <f>'т.2020 выгрузка'!I166</f>
        <v>0</v>
      </c>
      <c r="J184" s="9">
        <f>'т.2020 выгрузка'!J166</f>
        <v>0</v>
      </c>
      <c r="K184" s="9">
        <f>'т.2020 выгрузка'!K166</f>
        <v>0</v>
      </c>
      <c r="L184" s="9">
        <f>'т.2020 выгрузка'!L166</f>
        <v>0</v>
      </c>
      <c r="M184" s="9">
        <f>'т.2020 выгрузка'!M166</f>
        <v>0</v>
      </c>
      <c r="N184" s="9">
        <f>'т.2020 выгрузка'!N166</f>
        <v>0</v>
      </c>
      <c r="O184" s="9">
        <f>'т.2020 выгрузка'!O166</f>
        <v>0</v>
      </c>
      <c r="P184" s="43">
        <f t="shared" si="47"/>
        <v>0</v>
      </c>
      <c r="Q184" s="43">
        <f t="shared" ref="Q184:Q247" si="60">D184-G184</f>
        <v>0</v>
      </c>
      <c r="R184" s="99" t="str">
        <f t="shared" si="45"/>
        <v>0</v>
      </c>
      <c r="S184" s="43">
        <f t="shared" si="48"/>
        <v>0</v>
      </c>
      <c r="T184" s="43">
        <f t="shared" si="49"/>
        <v>0</v>
      </c>
      <c r="U184" s="43">
        <f t="shared" si="50"/>
        <v>0</v>
      </c>
      <c r="V184" s="43">
        <f t="shared" si="51"/>
        <v>0</v>
      </c>
      <c r="W184" s="43">
        <f t="shared" si="52"/>
        <v>0</v>
      </c>
      <c r="X184" s="43">
        <f t="shared" si="53"/>
        <v>0</v>
      </c>
      <c r="Y184" s="121" t="str">
        <f t="shared" si="46"/>
        <v>-</v>
      </c>
    </row>
    <row r="185" spans="1:25" ht="26.25">
      <c r="A185" s="8" t="s">
        <v>488</v>
      </c>
      <c r="B185" s="8" t="s">
        <v>489</v>
      </c>
      <c r="C185" s="8" t="s">
        <v>490</v>
      </c>
      <c r="D185" s="9">
        <f>'т.2020 выгрузка'!D167</f>
        <v>0</v>
      </c>
      <c r="E185" s="9">
        <f>'т.2020 выгрузка'!E167</f>
        <v>0</v>
      </c>
      <c r="F185" s="9">
        <f>'т.2020 выгрузка'!F167</f>
        <v>0</v>
      </c>
      <c r="G185" s="9">
        <f>'т.2020 выгрузка'!G167</f>
        <v>0</v>
      </c>
      <c r="H185" s="9">
        <f>'т.2020 выгрузка'!H167</f>
        <v>0</v>
      </c>
      <c r="I185" s="9">
        <f>'т.2020 выгрузка'!I167</f>
        <v>0</v>
      </c>
      <c r="J185" s="9">
        <f>'т.2020 выгрузка'!J167</f>
        <v>0</v>
      </c>
      <c r="K185" s="9">
        <f>'т.2020 выгрузка'!K167</f>
        <v>0</v>
      </c>
      <c r="L185" s="9">
        <f>'т.2020 выгрузка'!L167</f>
        <v>0</v>
      </c>
      <c r="M185" s="9">
        <f>'т.2020 выгрузка'!M167</f>
        <v>0</v>
      </c>
      <c r="N185" s="9">
        <f>'т.2020 выгрузка'!N167</f>
        <v>0</v>
      </c>
      <c r="O185" s="9">
        <f>'т.2020 выгрузка'!O167</f>
        <v>0</v>
      </c>
      <c r="P185" s="43">
        <f t="shared" si="47"/>
        <v>0</v>
      </c>
      <c r="Q185" s="43">
        <f t="shared" si="60"/>
        <v>0</v>
      </c>
      <c r="R185" s="99" t="str">
        <f t="shared" si="45"/>
        <v>0</v>
      </c>
      <c r="S185" s="43">
        <f t="shared" si="48"/>
        <v>0</v>
      </c>
      <c r="T185" s="43">
        <f t="shared" si="49"/>
        <v>0</v>
      </c>
      <c r="U185" s="43">
        <f t="shared" si="50"/>
        <v>0</v>
      </c>
      <c r="V185" s="43">
        <f t="shared" si="51"/>
        <v>0</v>
      </c>
      <c r="W185" s="43">
        <f t="shared" si="52"/>
        <v>0</v>
      </c>
      <c r="X185" s="43">
        <f t="shared" si="53"/>
        <v>0</v>
      </c>
      <c r="Y185" s="121" t="str">
        <f t="shared" si="46"/>
        <v>-</v>
      </c>
    </row>
    <row r="186" spans="1:25" ht="15">
      <c r="A186" s="8" t="s">
        <v>491</v>
      </c>
      <c r="B186" s="8" t="s">
        <v>492</v>
      </c>
      <c r="C186" s="8" t="s">
        <v>493</v>
      </c>
      <c r="D186" s="9">
        <f>'т.2020 выгрузка'!D168</f>
        <v>0</v>
      </c>
      <c r="E186" s="9">
        <f>'т.2020 выгрузка'!E168</f>
        <v>0</v>
      </c>
      <c r="F186" s="9">
        <f>'т.2020 выгрузка'!F168</f>
        <v>0</v>
      </c>
      <c r="G186" s="9">
        <f>'т.2020 выгрузка'!G168</f>
        <v>0</v>
      </c>
      <c r="H186" s="9">
        <f>'т.2020 выгрузка'!H168</f>
        <v>0</v>
      </c>
      <c r="I186" s="9">
        <f>'т.2020 выгрузка'!I168</f>
        <v>0</v>
      </c>
      <c r="J186" s="9">
        <f>'т.2020 выгрузка'!J168</f>
        <v>0</v>
      </c>
      <c r="K186" s="9">
        <f>'т.2020 выгрузка'!K168</f>
        <v>0</v>
      </c>
      <c r="L186" s="9">
        <f>'т.2020 выгрузка'!L168</f>
        <v>0</v>
      </c>
      <c r="M186" s="9">
        <f>'т.2020 выгрузка'!M168</f>
        <v>0</v>
      </c>
      <c r="N186" s="9">
        <f>'т.2020 выгрузка'!N168</f>
        <v>0</v>
      </c>
      <c r="O186" s="9">
        <f>'т.2020 выгрузка'!O168</f>
        <v>0</v>
      </c>
      <c r="P186" s="43">
        <f t="shared" si="47"/>
        <v>0</v>
      </c>
      <c r="Q186" s="43">
        <f t="shared" si="60"/>
        <v>0</v>
      </c>
      <c r="R186" s="99" t="str">
        <f t="shared" si="45"/>
        <v>0</v>
      </c>
      <c r="S186" s="43">
        <f t="shared" si="48"/>
        <v>0</v>
      </c>
      <c r="T186" s="43">
        <f t="shared" si="49"/>
        <v>0</v>
      </c>
      <c r="U186" s="43">
        <f t="shared" si="50"/>
        <v>0</v>
      </c>
      <c r="V186" s="43">
        <f t="shared" si="51"/>
        <v>0</v>
      </c>
      <c r="W186" s="43">
        <f t="shared" si="52"/>
        <v>0</v>
      </c>
      <c r="X186" s="43">
        <f t="shared" si="53"/>
        <v>0</v>
      </c>
      <c r="Y186" s="121" t="str">
        <f t="shared" si="46"/>
        <v>-</v>
      </c>
    </row>
    <row r="187" spans="1:25" ht="26.25">
      <c r="A187" s="8" t="s">
        <v>494</v>
      </c>
      <c r="B187" s="8" t="s">
        <v>495</v>
      </c>
      <c r="C187" s="8" t="s">
        <v>496</v>
      </c>
      <c r="D187" s="9">
        <f>'т.2020 выгрузка'!D169</f>
        <v>0</v>
      </c>
      <c r="E187" s="9">
        <f>'т.2020 выгрузка'!E169</f>
        <v>0</v>
      </c>
      <c r="F187" s="9">
        <f>'т.2020 выгрузка'!F169</f>
        <v>0</v>
      </c>
      <c r="G187" s="9">
        <f>'т.2020 выгрузка'!G169</f>
        <v>0</v>
      </c>
      <c r="H187" s="9">
        <f>'т.2020 выгрузка'!H169</f>
        <v>0</v>
      </c>
      <c r="I187" s="9">
        <f>'т.2020 выгрузка'!I169</f>
        <v>0</v>
      </c>
      <c r="J187" s="9">
        <f>'т.2020 выгрузка'!J169</f>
        <v>0</v>
      </c>
      <c r="K187" s="9">
        <f>'т.2020 выгрузка'!K169</f>
        <v>0</v>
      </c>
      <c r="L187" s="9">
        <f>'т.2020 выгрузка'!L169</f>
        <v>0</v>
      </c>
      <c r="M187" s="9">
        <f>'т.2020 выгрузка'!M169</f>
        <v>0</v>
      </c>
      <c r="N187" s="9">
        <f>'т.2020 выгрузка'!N169</f>
        <v>0</v>
      </c>
      <c r="O187" s="9">
        <f>'т.2020 выгрузка'!O169</f>
        <v>0</v>
      </c>
      <c r="P187" s="43">
        <f t="shared" si="47"/>
        <v>0</v>
      </c>
      <c r="Q187" s="43">
        <f t="shared" si="60"/>
        <v>0</v>
      </c>
      <c r="R187" s="99" t="str">
        <f t="shared" si="45"/>
        <v>0</v>
      </c>
      <c r="S187" s="43">
        <f t="shared" si="48"/>
        <v>0</v>
      </c>
      <c r="T187" s="43">
        <f t="shared" si="49"/>
        <v>0</v>
      </c>
      <c r="U187" s="43">
        <f t="shared" si="50"/>
        <v>0</v>
      </c>
      <c r="V187" s="43">
        <f t="shared" si="51"/>
        <v>0</v>
      </c>
      <c r="W187" s="43">
        <f t="shared" si="52"/>
        <v>0</v>
      </c>
      <c r="X187" s="43">
        <f t="shared" si="53"/>
        <v>0</v>
      </c>
      <c r="Y187" s="121" t="str">
        <f t="shared" si="46"/>
        <v>-</v>
      </c>
    </row>
    <row r="188" spans="1:25" ht="26.25">
      <c r="A188" s="8" t="s">
        <v>497</v>
      </c>
      <c r="B188" s="8" t="s">
        <v>498</v>
      </c>
      <c r="C188" s="8" t="s">
        <v>499</v>
      </c>
      <c r="D188" s="9">
        <f>'т.2020 выгрузка'!D170</f>
        <v>0</v>
      </c>
      <c r="E188" s="9">
        <f>'т.2020 выгрузка'!E170</f>
        <v>0</v>
      </c>
      <c r="F188" s="9">
        <f>'т.2020 выгрузка'!F170</f>
        <v>0</v>
      </c>
      <c r="G188" s="9">
        <f>'т.2020 выгрузка'!G170</f>
        <v>0</v>
      </c>
      <c r="H188" s="9">
        <f>'т.2020 выгрузка'!H170</f>
        <v>0</v>
      </c>
      <c r="I188" s="9">
        <f>'т.2020 выгрузка'!I170</f>
        <v>0</v>
      </c>
      <c r="J188" s="9">
        <f>'т.2020 выгрузка'!J170</f>
        <v>0</v>
      </c>
      <c r="K188" s="9">
        <f>'т.2020 выгрузка'!K170</f>
        <v>0</v>
      </c>
      <c r="L188" s="9">
        <f>'т.2020 выгрузка'!L170</f>
        <v>0</v>
      </c>
      <c r="M188" s="9">
        <f>'т.2020 выгрузка'!M170</f>
        <v>0</v>
      </c>
      <c r="N188" s="9">
        <f>'т.2020 выгрузка'!N170</f>
        <v>0</v>
      </c>
      <c r="O188" s="9">
        <f>'т.2020 выгрузка'!O170</f>
        <v>0</v>
      </c>
      <c r="P188" s="43">
        <f t="shared" si="47"/>
        <v>0</v>
      </c>
      <c r="Q188" s="43">
        <f t="shared" si="60"/>
        <v>0</v>
      </c>
      <c r="R188" s="99" t="str">
        <f t="shared" si="45"/>
        <v>0</v>
      </c>
      <c r="S188" s="43">
        <f t="shared" si="48"/>
        <v>0</v>
      </c>
      <c r="T188" s="43">
        <f t="shared" si="49"/>
        <v>0</v>
      </c>
      <c r="U188" s="43">
        <f t="shared" si="50"/>
        <v>0</v>
      </c>
      <c r="V188" s="43">
        <f t="shared" si="51"/>
        <v>0</v>
      </c>
      <c r="W188" s="43">
        <f t="shared" si="52"/>
        <v>0</v>
      </c>
      <c r="X188" s="43">
        <f t="shared" si="53"/>
        <v>0</v>
      </c>
      <c r="Y188" s="121" t="str">
        <f t="shared" si="46"/>
        <v>-</v>
      </c>
    </row>
    <row r="189" spans="1:25" ht="26.25">
      <c r="A189" s="8" t="s">
        <v>500</v>
      </c>
      <c r="B189" s="8" t="s">
        <v>501</v>
      </c>
      <c r="C189" s="8" t="s">
        <v>502</v>
      </c>
      <c r="D189" s="9">
        <f>'т.2020 выгрузка'!D171</f>
        <v>0</v>
      </c>
      <c r="E189" s="9">
        <f>'т.2020 выгрузка'!E171</f>
        <v>0</v>
      </c>
      <c r="F189" s="9">
        <f>'т.2020 выгрузка'!F171</f>
        <v>0</v>
      </c>
      <c r="G189" s="9">
        <f>'т.2020 выгрузка'!G171</f>
        <v>0</v>
      </c>
      <c r="H189" s="9">
        <f>'т.2020 выгрузка'!H171</f>
        <v>0</v>
      </c>
      <c r="I189" s="9">
        <f>'т.2020 выгрузка'!I171</f>
        <v>0</v>
      </c>
      <c r="J189" s="9">
        <f>'т.2020 выгрузка'!J171</f>
        <v>0</v>
      </c>
      <c r="K189" s="9">
        <f>'т.2020 выгрузка'!K171</f>
        <v>0</v>
      </c>
      <c r="L189" s="9">
        <f>'т.2020 выгрузка'!L171</f>
        <v>0</v>
      </c>
      <c r="M189" s="9">
        <f>'т.2020 выгрузка'!M171</f>
        <v>0</v>
      </c>
      <c r="N189" s="9">
        <f>'т.2020 выгрузка'!N171</f>
        <v>0</v>
      </c>
      <c r="O189" s="9">
        <f>'т.2020 выгрузка'!O171</f>
        <v>0</v>
      </c>
      <c r="P189" s="43">
        <f t="shared" si="47"/>
        <v>0</v>
      </c>
      <c r="Q189" s="43">
        <f t="shared" si="60"/>
        <v>0</v>
      </c>
      <c r="R189" s="99" t="str">
        <f t="shared" si="45"/>
        <v>0</v>
      </c>
      <c r="S189" s="43">
        <f t="shared" si="48"/>
        <v>0</v>
      </c>
      <c r="T189" s="43">
        <f t="shared" si="49"/>
        <v>0</v>
      </c>
      <c r="U189" s="43">
        <f t="shared" si="50"/>
        <v>0</v>
      </c>
      <c r="V189" s="43">
        <f t="shared" si="51"/>
        <v>0</v>
      </c>
      <c r="W189" s="43">
        <f t="shared" si="52"/>
        <v>0</v>
      </c>
      <c r="X189" s="43">
        <f t="shared" si="53"/>
        <v>0</v>
      </c>
      <c r="Y189" s="121" t="str">
        <f t="shared" si="46"/>
        <v>-</v>
      </c>
    </row>
    <row r="190" spans="1:25" ht="15">
      <c r="A190" s="8" t="s">
        <v>503</v>
      </c>
      <c r="B190" s="8" t="s">
        <v>504</v>
      </c>
      <c r="C190" s="8" t="s">
        <v>505</v>
      </c>
      <c r="D190" s="9">
        <f>'т.2020 выгрузка'!D172</f>
        <v>0</v>
      </c>
      <c r="E190" s="9">
        <f>'т.2020 выгрузка'!E172</f>
        <v>0</v>
      </c>
      <c r="F190" s="9">
        <f>'т.2020 выгрузка'!F172</f>
        <v>0</v>
      </c>
      <c r="G190" s="9">
        <f>'т.2020 выгрузка'!G172</f>
        <v>0</v>
      </c>
      <c r="H190" s="9">
        <f>'т.2020 выгрузка'!H172</f>
        <v>0</v>
      </c>
      <c r="I190" s="9">
        <f>'т.2020 выгрузка'!I172</f>
        <v>0</v>
      </c>
      <c r="J190" s="9">
        <f>'т.2020 выгрузка'!J172</f>
        <v>0</v>
      </c>
      <c r="K190" s="9">
        <f>'т.2020 выгрузка'!K172</f>
        <v>0</v>
      </c>
      <c r="L190" s="9">
        <f>'т.2020 выгрузка'!L172</f>
        <v>0</v>
      </c>
      <c r="M190" s="9">
        <f>'т.2020 выгрузка'!M172</f>
        <v>0</v>
      </c>
      <c r="N190" s="9">
        <f>'т.2020 выгрузка'!N172</f>
        <v>0</v>
      </c>
      <c r="O190" s="9">
        <f>'т.2020 выгрузка'!O172</f>
        <v>0</v>
      </c>
      <c r="P190" s="43">
        <f t="shared" si="47"/>
        <v>0</v>
      </c>
      <c r="Q190" s="43">
        <f t="shared" si="60"/>
        <v>0</v>
      </c>
      <c r="R190" s="99" t="str">
        <f t="shared" si="45"/>
        <v>0</v>
      </c>
      <c r="S190" s="43">
        <f t="shared" si="48"/>
        <v>0</v>
      </c>
      <c r="T190" s="43">
        <f t="shared" si="49"/>
        <v>0</v>
      </c>
      <c r="U190" s="43">
        <f t="shared" si="50"/>
        <v>0</v>
      </c>
      <c r="V190" s="43">
        <f t="shared" si="51"/>
        <v>0</v>
      </c>
      <c r="W190" s="43">
        <f t="shared" si="52"/>
        <v>0</v>
      </c>
      <c r="X190" s="43">
        <f t="shared" si="53"/>
        <v>0</v>
      </c>
      <c r="Y190" s="121" t="str">
        <f t="shared" si="46"/>
        <v>-</v>
      </c>
    </row>
    <row r="191" spans="1:25" ht="15">
      <c r="A191" s="8" t="s">
        <v>506</v>
      </c>
      <c r="B191" s="8" t="s">
        <v>507</v>
      </c>
      <c r="C191" s="8" t="s">
        <v>508</v>
      </c>
      <c r="D191" s="9">
        <f>'т.2020 выгрузка'!D173</f>
        <v>0</v>
      </c>
      <c r="E191" s="9">
        <f>'т.2020 выгрузка'!E173</f>
        <v>0</v>
      </c>
      <c r="F191" s="9">
        <f>'т.2020 выгрузка'!F173</f>
        <v>0</v>
      </c>
      <c r="G191" s="9">
        <f>'т.2020 выгрузка'!G173</f>
        <v>0</v>
      </c>
      <c r="H191" s="9">
        <f>'т.2020 выгрузка'!H173</f>
        <v>0</v>
      </c>
      <c r="I191" s="9">
        <f>'т.2020 выгрузка'!I173</f>
        <v>0</v>
      </c>
      <c r="J191" s="9">
        <f>'т.2020 выгрузка'!J173</f>
        <v>0</v>
      </c>
      <c r="K191" s="9">
        <f>'т.2020 выгрузка'!K173</f>
        <v>0</v>
      </c>
      <c r="L191" s="9">
        <f>'т.2020 выгрузка'!L173</f>
        <v>0</v>
      </c>
      <c r="M191" s="9">
        <f>'т.2020 выгрузка'!M173</f>
        <v>0</v>
      </c>
      <c r="N191" s="9">
        <f>'т.2020 выгрузка'!N173</f>
        <v>0</v>
      </c>
      <c r="O191" s="9">
        <f>'т.2020 выгрузка'!O173</f>
        <v>0</v>
      </c>
      <c r="P191" s="43">
        <f t="shared" si="47"/>
        <v>0</v>
      </c>
      <c r="Q191" s="43">
        <f t="shared" si="60"/>
        <v>0</v>
      </c>
      <c r="R191" s="99" t="str">
        <f t="shared" si="45"/>
        <v>0</v>
      </c>
      <c r="S191" s="43">
        <f t="shared" si="48"/>
        <v>0</v>
      </c>
      <c r="T191" s="43">
        <f t="shared" si="49"/>
        <v>0</v>
      </c>
      <c r="U191" s="43">
        <f t="shared" si="50"/>
        <v>0</v>
      </c>
      <c r="V191" s="43">
        <f t="shared" si="51"/>
        <v>0</v>
      </c>
      <c r="W191" s="43">
        <f t="shared" si="52"/>
        <v>0</v>
      </c>
      <c r="X191" s="43">
        <f t="shared" si="53"/>
        <v>0</v>
      </c>
      <c r="Y191" s="121" t="str">
        <f t="shared" si="46"/>
        <v>-</v>
      </c>
    </row>
    <row r="192" spans="1:25" ht="26.25">
      <c r="A192" s="8" t="s">
        <v>509</v>
      </c>
      <c r="B192" s="8" t="s">
        <v>510</v>
      </c>
      <c r="C192" s="8" t="s">
        <v>511</v>
      </c>
      <c r="D192" s="9">
        <f>'т.2020 выгрузка'!D174</f>
        <v>0</v>
      </c>
      <c r="E192" s="9">
        <f>'т.2020 выгрузка'!E174</f>
        <v>0</v>
      </c>
      <c r="F192" s="9">
        <f>'т.2020 выгрузка'!F174</f>
        <v>0</v>
      </c>
      <c r="G192" s="9">
        <f>'т.2020 выгрузка'!G174</f>
        <v>0</v>
      </c>
      <c r="H192" s="9">
        <f>'т.2020 выгрузка'!H174</f>
        <v>0</v>
      </c>
      <c r="I192" s="9">
        <f>'т.2020 выгрузка'!I174</f>
        <v>0</v>
      </c>
      <c r="J192" s="9">
        <f>'т.2020 выгрузка'!J174</f>
        <v>0</v>
      </c>
      <c r="K192" s="9">
        <f>'т.2020 выгрузка'!K174</f>
        <v>0</v>
      </c>
      <c r="L192" s="9">
        <f>'т.2020 выгрузка'!L174</f>
        <v>0</v>
      </c>
      <c r="M192" s="9">
        <f>'т.2020 выгрузка'!M174</f>
        <v>0</v>
      </c>
      <c r="N192" s="9">
        <f>'т.2020 выгрузка'!N174</f>
        <v>0</v>
      </c>
      <c r="O192" s="9">
        <f>'т.2020 выгрузка'!O174</f>
        <v>0</v>
      </c>
      <c r="P192" s="43">
        <f t="shared" si="47"/>
        <v>0</v>
      </c>
      <c r="Q192" s="43">
        <f t="shared" si="60"/>
        <v>0</v>
      </c>
      <c r="R192" s="99" t="str">
        <f t="shared" si="45"/>
        <v>0</v>
      </c>
      <c r="S192" s="43">
        <f t="shared" si="48"/>
        <v>0</v>
      </c>
      <c r="T192" s="43">
        <f t="shared" si="49"/>
        <v>0</v>
      </c>
      <c r="U192" s="43">
        <f t="shared" si="50"/>
        <v>0</v>
      </c>
      <c r="V192" s="43">
        <f t="shared" si="51"/>
        <v>0</v>
      </c>
      <c r="W192" s="43">
        <f t="shared" si="52"/>
        <v>0</v>
      </c>
      <c r="X192" s="43">
        <f t="shared" si="53"/>
        <v>0</v>
      </c>
      <c r="Y192" s="121" t="str">
        <f t="shared" si="46"/>
        <v>-</v>
      </c>
    </row>
    <row r="193" spans="1:25" ht="15">
      <c r="A193" s="16" t="s">
        <v>809</v>
      </c>
      <c r="B193" s="17"/>
      <c r="C193" s="17"/>
      <c r="D193" s="18">
        <f>D179-D180-D183-D184-D185-D186-D187-D188-D189-D190-D191-D192</f>
        <v>0</v>
      </c>
      <c r="E193" s="18">
        <f t="shared" ref="E193:O193" si="61">E179-E180-E183-E184-E185-E186-E187-E188-E189-E190-E191-E192</f>
        <v>0</v>
      </c>
      <c r="F193" s="18">
        <f t="shared" si="61"/>
        <v>0</v>
      </c>
      <c r="G193" s="18">
        <f t="shared" si="61"/>
        <v>0</v>
      </c>
      <c r="H193" s="18">
        <f t="shared" si="61"/>
        <v>0</v>
      </c>
      <c r="I193" s="18">
        <f t="shared" si="61"/>
        <v>0</v>
      </c>
      <c r="J193" s="18">
        <f t="shared" si="61"/>
        <v>0</v>
      </c>
      <c r="K193" s="18">
        <f t="shared" si="61"/>
        <v>0</v>
      </c>
      <c r="L193" s="18">
        <f t="shared" si="61"/>
        <v>0</v>
      </c>
      <c r="M193" s="18">
        <f t="shared" si="61"/>
        <v>0</v>
      </c>
      <c r="N193" s="18">
        <f t="shared" si="61"/>
        <v>0</v>
      </c>
      <c r="O193" s="18">
        <f t="shared" si="61"/>
        <v>0</v>
      </c>
      <c r="P193" s="46">
        <f t="shared" si="47"/>
        <v>0</v>
      </c>
      <c r="Q193" s="46">
        <f t="shared" si="60"/>
        <v>0</v>
      </c>
      <c r="R193" s="99" t="str">
        <f t="shared" si="45"/>
        <v>0</v>
      </c>
      <c r="S193" s="46">
        <f t="shared" si="48"/>
        <v>0</v>
      </c>
      <c r="T193" s="46">
        <f t="shared" si="49"/>
        <v>0</v>
      </c>
      <c r="U193" s="46">
        <f t="shared" si="50"/>
        <v>0</v>
      </c>
      <c r="V193" s="46">
        <f t="shared" si="51"/>
        <v>0</v>
      </c>
      <c r="W193" s="46">
        <f t="shared" si="52"/>
        <v>0</v>
      </c>
      <c r="X193" s="46">
        <f t="shared" si="53"/>
        <v>0</v>
      </c>
      <c r="Y193" s="121" t="str">
        <f t="shared" si="46"/>
        <v>-</v>
      </c>
    </row>
    <row r="194" spans="1:25" ht="15">
      <c r="A194" s="8" t="s">
        <v>512</v>
      </c>
      <c r="B194" s="8" t="s">
        <v>513</v>
      </c>
      <c r="C194" s="8" t="s">
        <v>514</v>
      </c>
      <c r="D194" s="9">
        <f>'т.2020 выгрузка'!D175</f>
        <v>0</v>
      </c>
      <c r="E194" s="9">
        <f>'т.2020 выгрузка'!E175</f>
        <v>0</v>
      </c>
      <c r="F194" s="9">
        <f>'т.2020 выгрузка'!F175</f>
        <v>0</v>
      </c>
      <c r="G194" s="9">
        <f>'т.2020 выгрузка'!G175</f>
        <v>0</v>
      </c>
      <c r="H194" s="9">
        <f>'т.2020 выгрузка'!H175</f>
        <v>0</v>
      </c>
      <c r="I194" s="9">
        <f>'т.2020 выгрузка'!I175</f>
        <v>0</v>
      </c>
      <c r="J194" s="9">
        <f>'т.2020 выгрузка'!J175</f>
        <v>0</v>
      </c>
      <c r="K194" s="9">
        <f>'т.2020 выгрузка'!K175</f>
        <v>0</v>
      </c>
      <c r="L194" s="9">
        <f>'т.2020 выгрузка'!L175</f>
        <v>0</v>
      </c>
      <c r="M194" s="9">
        <f>'т.2020 выгрузка'!M175</f>
        <v>0</v>
      </c>
      <c r="N194" s="9">
        <f>'т.2020 выгрузка'!N175</f>
        <v>0</v>
      </c>
      <c r="O194" s="9">
        <f>'т.2020 выгрузка'!O175</f>
        <v>0</v>
      </c>
      <c r="P194" s="43">
        <f t="shared" si="47"/>
        <v>0</v>
      </c>
      <c r="Q194" s="43">
        <f t="shared" si="60"/>
        <v>0</v>
      </c>
      <c r="R194" s="99" t="str">
        <f t="shared" si="45"/>
        <v>0</v>
      </c>
      <c r="S194" s="43">
        <f t="shared" si="48"/>
        <v>0</v>
      </c>
      <c r="T194" s="43">
        <f t="shared" si="49"/>
        <v>0</v>
      </c>
      <c r="U194" s="43">
        <f t="shared" si="50"/>
        <v>0</v>
      </c>
      <c r="V194" s="43">
        <f t="shared" si="51"/>
        <v>0</v>
      </c>
      <c r="W194" s="43">
        <f t="shared" si="52"/>
        <v>0</v>
      </c>
      <c r="X194" s="43">
        <f t="shared" si="53"/>
        <v>0</v>
      </c>
      <c r="Y194" s="121" t="str">
        <f t="shared" si="46"/>
        <v>-</v>
      </c>
    </row>
    <row r="195" spans="1:25" ht="15">
      <c r="A195" s="8" t="s">
        <v>515</v>
      </c>
      <c r="B195" s="8" t="s">
        <v>516</v>
      </c>
      <c r="C195" s="8" t="s">
        <v>517</v>
      </c>
      <c r="D195" s="9">
        <f>'т.2020 выгрузка'!D176</f>
        <v>0</v>
      </c>
      <c r="E195" s="9">
        <f>'т.2020 выгрузка'!E176</f>
        <v>0</v>
      </c>
      <c r="F195" s="9">
        <f>'т.2020 выгрузка'!F176</f>
        <v>0</v>
      </c>
      <c r="G195" s="9">
        <f>'т.2020 выгрузка'!G176</f>
        <v>0</v>
      </c>
      <c r="H195" s="9">
        <f>'т.2020 выгрузка'!H176</f>
        <v>0</v>
      </c>
      <c r="I195" s="9">
        <f>'т.2020 выгрузка'!I176</f>
        <v>0</v>
      </c>
      <c r="J195" s="9">
        <f>'т.2020 выгрузка'!J176</f>
        <v>0</v>
      </c>
      <c r="K195" s="9">
        <f>'т.2020 выгрузка'!K176</f>
        <v>0</v>
      </c>
      <c r="L195" s="9">
        <f>'т.2020 выгрузка'!L176</f>
        <v>0</v>
      </c>
      <c r="M195" s="9">
        <f>'т.2020 выгрузка'!M176</f>
        <v>0</v>
      </c>
      <c r="N195" s="9">
        <f>'т.2020 выгрузка'!N176</f>
        <v>0</v>
      </c>
      <c r="O195" s="9">
        <f>'т.2020 выгрузка'!O176</f>
        <v>0</v>
      </c>
      <c r="P195" s="43">
        <f t="shared" si="47"/>
        <v>0</v>
      </c>
      <c r="Q195" s="43">
        <f t="shared" si="60"/>
        <v>0</v>
      </c>
      <c r="R195" s="99" t="str">
        <f t="shared" si="45"/>
        <v>0</v>
      </c>
      <c r="S195" s="43">
        <f t="shared" si="48"/>
        <v>0</v>
      </c>
      <c r="T195" s="43">
        <f t="shared" si="49"/>
        <v>0</v>
      </c>
      <c r="U195" s="43">
        <f t="shared" si="50"/>
        <v>0</v>
      </c>
      <c r="V195" s="43">
        <f t="shared" si="51"/>
        <v>0</v>
      </c>
      <c r="W195" s="43">
        <f t="shared" si="52"/>
        <v>0</v>
      </c>
      <c r="X195" s="43">
        <f t="shared" si="53"/>
        <v>0</v>
      </c>
      <c r="Y195" s="121" t="str">
        <f t="shared" si="46"/>
        <v>-</v>
      </c>
    </row>
    <row r="196" spans="1:25" ht="15">
      <c r="A196" s="8" t="s">
        <v>518</v>
      </c>
      <c r="B196" s="8" t="s">
        <v>519</v>
      </c>
      <c r="C196" s="8" t="s">
        <v>520</v>
      </c>
      <c r="D196" s="9">
        <f>'т.2020 выгрузка'!D177</f>
        <v>0</v>
      </c>
      <c r="E196" s="9">
        <f>'т.2020 выгрузка'!E177</f>
        <v>0</v>
      </c>
      <c r="F196" s="9">
        <f>'т.2020 выгрузка'!F177</f>
        <v>0</v>
      </c>
      <c r="G196" s="9">
        <f>'т.2020 выгрузка'!G177</f>
        <v>0</v>
      </c>
      <c r="H196" s="9">
        <f>'т.2020 выгрузка'!H177</f>
        <v>0</v>
      </c>
      <c r="I196" s="9">
        <f>'т.2020 выгрузка'!I177</f>
        <v>0</v>
      </c>
      <c r="J196" s="9">
        <f>'т.2020 выгрузка'!J177</f>
        <v>0</v>
      </c>
      <c r="K196" s="9">
        <f>'т.2020 выгрузка'!K177</f>
        <v>0</v>
      </c>
      <c r="L196" s="9">
        <f>'т.2020 выгрузка'!L177</f>
        <v>0</v>
      </c>
      <c r="M196" s="9">
        <f>'т.2020 выгрузка'!M177</f>
        <v>0</v>
      </c>
      <c r="N196" s="9">
        <f>'т.2020 выгрузка'!N177</f>
        <v>0</v>
      </c>
      <c r="O196" s="9">
        <f>'т.2020 выгрузка'!O177</f>
        <v>0</v>
      </c>
      <c r="P196" s="43">
        <f t="shared" si="47"/>
        <v>0</v>
      </c>
      <c r="Q196" s="43">
        <f t="shared" si="60"/>
        <v>0</v>
      </c>
      <c r="R196" s="99" t="str">
        <f t="shared" si="45"/>
        <v>0</v>
      </c>
      <c r="S196" s="43">
        <f t="shared" si="48"/>
        <v>0</v>
      </c>
      <c r="T196" s="43">
        <f t="shared" si="49"/>
        <v>0</v>
      </c>
      <c r="U196" s="43">
        <f t="shared" si="50"/>
        <v>0</v>
      </c>
      <c r="V196" s="43">
        <f t="shared" si="51"/>
        <v>0</v>
      </c>
      <c r="W196" s="43">
        <f t="shared" si="52"/>
        <v>0</v>
      </c>
      <c r="X196" s="43">
        <f t="shared" si="53"/>
        <v>0</v>
      </c>
      <c r="Y196" s="121" t="str">
        <f t="shared" si="46"/>
        <v>-</v>
      </c>
    </row>
    <row r="197" spans="1:25" ht="15">
      <c r="A197" s="8" t="s">
        <v>521</v>
      </c>
      <c r="B197" s="8" t="s">
        <v>522</v>
      </c>
      <c r="C197" s="8" t="s">
        <v>523</v>
      </c>
      <c r="D197" s="9">
        <f>'т.2020 выгрузка'!D178</f>
        <v>0</v>
      </c>
      <c r="E197" s="9">
        <f>'т.2020 выгрузка'!E178</f>
        <v>0</v>
      </c>
      <c r="F197" s="9">
        <f>'т.2020 выгрузка'!F178</f>
        <v>0</v>
      </c>
      <c r="G197" s="9">
        <f>'т.2020 выгрузка'!G178</f>
        <v>0</v>
      </c>
      <c r="H197" s="9">
        <f>'т.2020 выгрузка'!H178</f>
        <v>0</v>
      </c>
      <c r="I197" s="9">
        <f>'т.2020 выгрузка'!I178</f>
        <v>0</v>
      </c>
      <c r="J197" s="9">
        <f>'т.2020 выгрузка'!J178</f>
        <v>0</v>
      </c>
      <c r="K197" s="9">
        <f>'т.2020 выгрузка'!K178</f>
        <v>0</v>
      </c>
      <c r="L197" s="9">
        <f>'т.2020 выгрузка'!L178</f>
        <v>0</v>
      </c>
      <c r="M197" s="9">
        <f>'т.2020 выгрузка'!M178</f>
        <v>0</v>
      </c>
      <c r="N197" s="9">
        <f>'т.2020 выгрузка'!N178</f>
        <v>0</v>
      </c>
      <c r="O197" s="9">
        <f>'т.2020 выгрузка'!O178</f>
        <v>0</v>
      </c>
      <c r="P197" s="43">
        <f t="shared" si="47"/>
        <v>0</v>
      </c>
      <c r="Q197" s="43">
        <f t="shared" si="60"/>
        <v>0</v>
      </c>
      <c r="R197" s="99" t="str">
        <f t="shared" si="45"/>
        <v>0</v>
      </c>
      <c r="S197" s="43">
        <f t="shared" si="48"/>
        <v>0</v>
      </c>
      <c r="T197" s="43">
        <f t="shared" si="49"/>
        <v>0</v>
      </c>
      <c r="U197" s="43">
        <f t="shared" si="50"/>
        <v>0</v>
      </c>
      <c r="V197" s="43">
        <f t="shared" si="51"/>
        <v>0</v>
      </c>
      <c r="W197" s="43">
        <f t="shared" si="52"/>
        <v>0</v>
      </c>
      <c r="X197" s="43">
        <f t="shared" si="53"/>
        <v>0</v>
      </c>
      <c r="Y197" s="121" t="str">
        <f t="shared" si="46"/>
        <v>-</v>
      </c>
    </row>
    <row r="198" spans="1:25" ht="15">
      <c r="A198" s="8" t="s">
        <v>524</v>
      </c>
      <c r="B198" s="8" t="s">
        <v>525</v>
      </c>
      <c r="C198" s="8" t="s">
        <v>526</v>
      </c>
      <c r="D198" s="9">
        <f>'т.2020 выгрузка'!D179</f>
        <v>0</v>
      </c>
      <c r="E198" s="9">
        <f>'т.2020 выгрузка'!E179</f>
        <v>0</v>
      </c>
      <c r="F198" s="9">
        <f>'т.2020 выгрузка'!F179</f>
        <v>0</v>
      </c>
      <c r="G198" s="9">
        <f>'т.2020 выгрузка'!G179</f>
        <v>0</v>
      </c>
      <c r="H198" s="9">
        <f>'т.2020 выгрузка'!H179</f>
        <v>0</v>
      </c>
      <c r="I198" s="9">
        <f>'т.2020 выгрузка'!I179</f>
        <v>0</v>
      </c>
      <c r="J198" s="9">
        <f>'т.2020 выгрузка'!J179</f>
        <v>0</v>
      </c>
      <c r="K198" s="9">
        <f>'т.2020 выгрузка'!K179</f>
        <v>0</v>
      </c>
      <c r="L198" s="9">
        <f>'т.2020 выгрузка'!L179</f>
        <v>0</v>
      </c>
      <c r="M198" s="9">
        <f>'т.2020 выгрузка'!M179</f>
        <v>0</v>
      </c>
      <c r="N198" s="9">
        <f>'т.2020 выгрузка'!N179</f>
        <v>0</v>
      </c>
      <c r="O198" s="9">
        <f>'т.2020 выгрузка'!O179</f>
        <v>0</v>
      </c>
      <c r="P198" s="43">
        <f t="shared" si="47"/>
        <v>0</v>
      </c>
      <c r="Q198" s="43">
        <f t="shared" si="60"/>
        <v>0</v>
      </c>
      <c r="R198" s="99" t="str">
        <f t="shared" si="45"/>
        <v>0</v>
      </c>
      <c r="S198" s="43">
        <f t="shared" si="48"/>
        <v>0</v>
      </c>
      <c r="T198" s="43">
        <f t="shared" si="49"/>
        <v>0</v>
      </c>
      <c r="U198" s="43">
        <f t="shared" si="50"/>
        <v>0</v>
      </c>
      <c r="V198" s="43">
        <f t="shared" si="51"/>
        <v>0</v>
      </c>
      <c r="W198" s="43">
        <f t="shared" si="52"/>
        <v>0</v>
      </c>
      <c r="X198" s="43">
        <f t="shared" si="53"/>
        <v>0</v>
      </c>
      <c r="Y198" s="121" t="str">
        <f t="shared" si="46"/>
        <v>-</v>
      </c>
    </row>
    <row r="199" spans="1:25" ht="15">
      <c r="A199" s="8" t="s">
        <v>527</v>
      </c>
      <c r="B199" s="8" t="s">
        <v>528</v>
      </c>
      <c r="C199" s="8" t="s">
        <v>529</v>
      </c>
      <c r="D199" s="9">
        <f>'т.2020 выгрузка'!D180</f>
        <v>0</v>
      </c>
      <c r="E199" s="9">
        <f>'т.2020 выгрузка'!E180</f>
        <v>0</v>
      </c>
      <c r="F199" s="9">
        <f>'т.2020 выгрузка'!F180</f>
        <v>0</v>
      </c>
      <c r="G199" s="9">
        <f>'т.2020 выгрузка'!G180</f>
        <v>0</v>
      </c>
      <c r="H199" s="9">
        <f>'т.2020 выгрузка'!H180</f>
        <v>0</v>
      </c>
      <c r="I199" s="9">
        <f>'т.2020 выгрузка'!I180</f>
        <v>0</v>
      </c>
      <c r="J199" s="9">
        <f>'т.2020 выгрузка'!J180</f>
        <v>0</v>
      </c>
      <c r="K199" s="9">
        <f>'т.2020 выгрузка'!K180</f>
        <v>0</v>
      </c>
      <c r="L199" s="9">
        <f>'т.2020 выгрузка'!L180</f>
        <v>0</v>
      </c>
      <c r="M199" s="9">
        <f>'т.2020 выгрузка'!M180</f>
        <v>0</v>
      </c>
      <c r="N199" s="9">
        <f>'т.2020 выгрузка'!N180</f>
        <v>0</v>
      </c>
      <c r="O199" s="9">
        <f>'т.2020 выгрузка'!O180</f>
        <v>0</v>
      </c>
      <c r="P199" s="43">
        <f t="shared" si="47"/>
        <v>0</v>
      </c>
      <c r="Q199" s="43">
        <f t="shared" si="60"/>
        <v>0</v>
      </c>
      <c r="R199" s="99" t="str">
        <f t="shared" si="45"/>
        <v>0</v>
      </c>
      <c r="S199" s="43">
        <f t="shared" si="48"/>
        <v>0</v>
      </c>
      <c r="T199" s="43">
        <f t="shared" si="49"/>
        <v>0</v>
      </c>
      <c r="U199" s="43">
        <f t="shared" si="50"/>
        <v>0</v>
      </c>
      <c r="V199" s="43">
        <f t="shared" si="51"/>
        <v>0</v>
      </c>
      <c r="W199" s="43">
        <f t="shared" si="52"/>
        <v>0</v>
      </c>
      <c r="X199" s="43">
        <f t="shared" si="53"/>
        <v>0</v>
      </c>
      <c r="Y199" s="121" t="str">
        <f t="shared" si="46"/>
        <v>-</v>
      </c>
    </row>
    <row r="200" spans="1:25" ht="15">
      <c r="A200" s="8" t="s">
        <v>530</v>
      </c>
      <c r="B200" s="8" t="s">
        <v>531</v>
      </c>
      <c r="C200" s="8" t="s">
        <v>532</v>
      </c>
      <c r="D200" s="9">
        <f>'т.2020 выгрузка'!D181</f>
        <v>0</v>
      </c>
      <c r="E200" s="9">
        <f>'т.2020 выгрузка'!E181</f>
        <v>0</v>
      </c>
      <c r="F200" s="9">
        <f>'т.2020 выгрузка'!F181</f>
        <v>0</v>
      </c>
      <c r="G200" s="9">
        <f>'т.2020 выгрузка'!G181</f>
        <v>0</v>
      </c>
      <c r="H200" s="9">
        <f>'т.2020 выгрузка'!H181</f>
        <v>0</v>
      </c>
      <c r="I200" s="9">
        <f>'т.2020 выгрузка'!I181</f>
        <v>0</v>
      </c>
      <c r="J200" s="9">
        <f>'т.2020 выгрузка'!J181</f>
        <v>0</v>
      </c>
      <c r="K200" s="9">
        <f>'т.2020 выгрузка'!K181</f>
        <v>0</v>
      </c>
      <c r="L200" s="9">
        <f>'т.2020 выгрузка'!L181</f>
        <v>0</v>
      </c>
      <c r="M200" s="9">
        <f>'т.2020 выгрузка'!M181</f>
        <v>0</v>
      </c>
      <c r="N200" s="9">
        <f>'т.2020 выгрузка'!N181</f>
        <v>0</v>
      </c>
      <c r="O200" s="9">
        <f>'т.2020 выгрузка'!O181</f>
        <v>0</v>
      </c>
      <c r="P200" s="43">
        <f t="shared" si="47"/>
        <v>0</v>
      </c>
      <c r="Q200" s="43">
        <f t="shared" si="60"/>
        <v>0</v>
      </c>
      <c r="R200" s="99" t="str">
        <f t="shared" si="45"/>
        <v>0</v>
      </c>
      <c r="S200" s="43">
        <f t="shared" si="48"/>
        <v>0</v>
      </c>
      <c r="T200" s="43">
        <f t="shared" si="49"/>
        <v>0</v>
      </c>
      <c r="U200" s="43">
        <f t="shared" si="50"/>
        <v>0</v>
      </c>
      <c r="V200" s="43">
        <f t="shared" si="51"/>
        <v>0</v>
      </c>
      <c r="W200" s="43">
        <f t="shared" si="52"/>
        <v>0</v>
      </c>
      <c r="X200" s="43">
        <f t="shared" si="53"/>
        <v>0</v>
      </c>
      <c r="Y200" s="121" t="str">
        <f t="shared" si="46"/>
        <v>-</v>
      </c>
    </row>
    <row r="201" spans="1:25" ht="15">
      <c r="A201" s="8" t="s">
        <v>533</v>
      </c>
      <c r="B201" s="8" t="s">
        <v>534</v>
      </c>
      <c r="C201" s="8" t="s">
        <v>535</v>
      </c>
      <c r="D201" s="9">
        <f>'т.2020 выгрузка'!D182</f>
        <v>0</v>
      </c>
      <c r="E201" s="9">
        <f>'т.2020 выгрузка'!E182</f>
        <v>0</v>
      </c>
      <c r="F201" s="9">
        <f>'т.2020 выгрузка'!F182</f>
        <v>0</v>
      </c>
      <c r="G201" s="9">
        <f>'т.2020 выгрузка'!G182</f>
        <v>0</v>
      </c>
      <c r="H201" s="9">
        <f>'т.2020 выгрузка'!H182</f>
        <v>0</v>
      </c>
      <c r="I201" s="9">
        <f>'т.2020 выгрузка'!I182</f>
        <v>0</v>
      </c>
      <c r="J201" s="9">
        <f>'т.2020 выгрузка'!J182</f>
        <v>0</v>
      </c>
      <c r="K201" s="9">
        <f>'т.2020 выгрузка'!K182</f>
        <v>0</v>
      </c>
      <c r="L201" s="9">
        <f>'т.2020 выгрузка'!L182</f>
        <v>0</v>
      </c>
      <c r="M201" s="9">
        <f>'т.2020 выгрузка'!M182</f>
        <v>0</v>
      </c>
      <c r="N201" s="9">
        <f>'т.2020 выгрузка'!N182</f>
        <v>0</v>
      </c>
      <c r="O201" s="9">
        <f>'т.2020 выгрузка'!O182</f>
        <v>0</v>
      </c>
      <c r="P201" s="43">
        <f t="shared" si="47"/>
        <v>0</v>
      </c>
      <c r="Q201" s="43">
        <f t="shared" si="60"/>
        <v>0</v>
      </c>
      <c r="R201" s="99" t="str">
        <f t="shared" si="45"/>
        <v>0</v>
      </c>
      <c r="S201" s="43">
        <f t="shared" si="48"/>
        <v>0</v>
      </c>
      <c r="T201" s="43">
        <f t="shared" si="49"/>
        <v>0</v>
      </c>
      <c r="U201" s="43">
        <f t="shared" si="50"/>
        <v>0</v>
      </c>
      <c r="V201" s="43">
        <f t="shared" si="51"/>
        <v>0</v>
      </c>
      <c r="W201" s="43">
        <f t="shared" si="52"/>
        <v>0</v>
      </c>
      <c r="X201" s="43">
        <f t="shared" si="53"/>
        <v>0</v>
      </c>
      <c r="Y201" s="121" t="str">
        <f t="shared" si="46"/>
        <v>-</v>
      </c>
    </row>
    <row r="202" spans="1:25" ht="39">
      <c r="A202" s="8" t="s">
        <v>536</v>
      </c>
      <c r="B202" s="8" t="s">
        <v>537</v>
      </c>
      <c r="C202" s="8" t="s">
        <v>538</v>
      </c>
      <c r="D202" s="9">
        <f>'т.2020 выгрузка'!D183</f>
        <v>0</v>
      </c>
      <c r="E202" s="9">
        <f>'т.2020 выгрузка'!E183</f>
        <v>0</v>
      </c>
      <c r="F202" s="9">
        <f>'т.2020 выгрузка'!F183</f>
        <v>0</v>
      </c>
      <c r="G202" s="9">
        <f>'т.2020 выгрузка'!G183</f>
        <v>0</v>
      </c>
      <c r="H202" s="9">
        <f>'т.2020 выгрузка'!H183</f>
        <v>0</v>
      </c>
      <c r="I202" s="9">
        <f>'т.2020 выгрузка'!I183</f>
        <v>0</v>
      </c>
      <c r="J202" s="9">
        <f>'т.2020 выгрузка'!J183</f>
        <v>0</v>
      </c>
      <c r="K202" s="9">
        <f>'т.2020 выгрузка'!K183</f>
        <v>0</v>
      </c>
      <c r="L202" s="9">
        <f>'т.2020 выгрузка'!L183</f>
        <v>0</v>
      </c>
      <c r="M202" s="9">
        <f>'т.2020 выгрузка'!M183</f>
        <v>0</v>
      </c>
      <c r="N202" s="9">
        <f>'т.2020 выгрузка'!N183</f>
        <v>0</v>
      </c>
      <c r="O202" s="9">
        <f>'т.2020 выгрузка'!O183</f>
        <v>0</v>
      </c>
      <c r="P202" s="43">
        <f t="shared" si="47"/>
        <v>0</v>
      </c>
      <c r="Q202" s="43">
        <f t="shared" si="60"/>
        <v>0</v>
      </c>
      <c r="R202" s="99" t="str">
        <f t="shared" ref="R202:R265" si="62">IF(AND(H202&lt;&gt;0, OR(D202&lt;&gt;0, J202&lt;&gt;0)), "0", IF(AND(H202=0, AND(D202=0, J202=0)), "0", 0-1))</f>
        <v>0</v>
      </c>
      <c r="S202" s="43">
        <f t="shared" si="48"/>
        <v>0</v>
      </c>
      <c r="T202" s="43">
        <f t="shared" si="49"/>
        <v>0</v>
      </c>
      <c r="U202" s="43">
        <f t="shared" si="50"/>
        <v>0</v>
      </c>
      <c r="V202" s="43">
        <f t="shared" si="51"/>
        <v>0</v>
      </c>
      <c r="W202" s="43">
        <f t="shared" si="52"/>
        <v>0</v>
      </c>
      <c r="X202" s="43">
        <f t="shared" si="53"/>
        <v>0</v>
      </c>
      <c r="Y202" s="121" t="str">
        <f t="shared" ref="Y202:Y265" si="63">IFERROR(H202/D202,"-")</f>
        <v>-</v>
      </c>
    </row>
    <row r="203" spans="1:25" ht="15">
      <c r="A203" s="8" t="s">
        <v>539</v>
      </c>
      <c r="B203" s="8" t="s">
        <v>540</v>
      </c>
      <c r="C203" s="8" t="s">
        <v>541</v>
      </c>
      <c r="D203" s="9">
        <f>'т.2020 выгрузка'!D184</f>
        <v>0</v>
      </c>
      <c r="E203" s="9">
        <f>'т.2020 выгрузка'!E184</f>
        <v>0</v>
      </c>
      <c r="F203" s="9">
        <f>'т.2020 выгрузка'!F184</f>
        <v>0</v>
      </c>
      <c r="G203" s="9">
        <f>'т.2020 выгрузка'!G184</f>
        <v>0</v>
      </c>
      <c r="H203" s="9">
        <f>'т.2020 выгрузка'!H184</f>
        <v>0</v>
      </c>
      <c r="I203" s="9">
        <f>'т.2020 выгрузка'!I184</f>
        <v>0</v>
      </c>
      <c r="J203" s="9">
        <f>'т.2020 выгрузка'!J184</f>
        <v>0</v>
      </c>
      <c r="K203" s="9">
        <f>'т.2020 выгрузка'!K184</f>
        <v>0</v>
      </c>
      <c r="L203" s="9">
        <f>'т.2020 выгрузка'!L184</f>
        <v>0</v>
      </c>
      <c r="M203" s="9">
        <f>'т.2020 выгрузка'!M184</f>
        <v>0</v>
      </c>
      <c r="N203" s="9">
        <f>'т.2020 выгрузка'!N184</f>
        <v>0</v>
      </c>
      <c r="O203" s="9">
        <f>'т.2020 выгрузка'!O184</f>
        <v>0</v>
      </c>
      <c r="P203" s="43">
        <f t="shared" si="47"/>
        <v>0</v>
      </c>
      <c r="Q203" s="43">
        <f t="shared" si="60"/>
        <v>0</v>
      </c>
      <c r="R203" s="99" t="str">
        <f t="shared" si="62"/>
        <v>0</v>
      </c>
      <c r="S203" s="43">
        <f t="shared" si="48"/>
        <v>0</v>
      </c>
      <c r="T203" s="43">
        <f t="shared" si="49"/>
        <v>0</v>
      </c>
      <c r="U203" s="43">
        <f t="shared" si="50"/>
        <v>0</v>
      </c>
      <c r="V203" s="43">
        <f t="shared" si="51"/>
        <v>0</v>
      </c>
      <c r="W203" s="43">
        <f t="shared" si="52"/>
        <v>0</v>
      </c>
      <c r="X203" s="43">
        <f t="shared" si="53"/>
        <v>0</v>
      </c>
      <c r="Y203" s="121" t="str">
        <f t="shared" si="63"/>
        <v>-</v>
      </c>
    </row>
    <row r="204" spans="1:25" ht="15">
      <c r="A204" s="8" t="s">
        <v>542</v>
      </c>
      <c r="B204" s="8" t="s">
        <v>543</v>
      </c>
      <c r="C204" s="8" t="s">
        <v>544</v>
      </c>
      <c r="D204" s="9">
        <f>'т.2020 выгрузка'!D185</f>
        <v>0</v>
      </c>
      <c r="E204" s="9">
        <f>'т.2020 выгрузка'!E185</f>
        <v>0</v>
      </c>
      <c r="F204" s="9">
        <f>'т.2020 выгрузка'!F185</f>
        <v>0</v>
      </c>
      <c r="G204" s="9">
        <f>'т.2020 выгрузка'!G185</f>
        <v>0</v>
      </c>
      <c r="H204" s="9">
        <f>'т.2020 выгрузка'!H185</f>
        <v>0</v>
      </c>
      <c r="I204" s="9">
        <f>'т.2020 выгрузка'!I185</f>
        <v>0</v>
      </c>
      <c r="J204" s="9">
        <f>'т.2020 выгрузка'!J185</f>
        <v>0</v>
      </c>
      <c r="K204" s="9">
        <f>'т.2020 выгрузка'!K185</f>
        <v>0</v>
      </c>
      <c r="L204" s="9">
        <f>'т.2020 выгрузка'!L185</f>
        <v>0</v>
      </c>
      <c r="M204" s="9">
        <f>'т.2020 выгрузка'!M185</f>
        <v>0</v>
      </c>
      <c r="N204" s="9">
        <f>'т.2020 выгрузка'!N185</f>
        <v>0</v>
      </c>
      <c r="O204" s="9">
        <f>'т.2020 выгрузка'!O185</f>
        <v>0</v>
      </c>
      <c r="P204" s="43">
        <f t="shared" ref="P204:P267" si="64">D204-E204</f>
        <v>0</v>
      </c>
      <c r="Q204" s="43">
        <f t="shared" si="60"/>
        <v>0</v>
      </c>
      <c r="R204" s="99" t="str">
        <f t="shared" si="62"/>
        <v>0</v>
      </c>
      <c r="S204" s="43">
        <f t="shared" ref="S204:S267" si="65">E204-F204</f>
        <v>0</v>
      </c>
      <c r="T204" s="43">
        <f t="shared" ref="T204:T267" si="66">H204-I204</f>
        <v>0</v>
      </c>
      <c r="U204" s="43">
        <f t="shared" ref="U204:U267" si="67">J204-K204-M204</f>
        <v>0</v>
      </c>
      <c r="V204" s="43">
        <f t="shared" ref="V204:V267" si="68">K204-L204</f>
        <v>0</v>
      </c>
      <c r="W204" s="43">
        <f t="shared" ref="W204:W267" si="69">N204-O204</f>
        <v>0</v>
      </c>
      <c r="X204" s="43">
        <f t="shared" ref="X204:X267" si="70">J204-O204</f>
        <v>0</v>
      </c>
      <c r="Y204" s="121" t="str">
        <f t="shared" si="63"/>
        <v>-</v>
      </c>
    </row>
    <row r="205" spans="1:25" ht="26.25">
      <c r="A205" s="8" t="s">
        <v>545</v>
      </c>
      <c r="B205" s="8" t="s">
        <v>546</v>
      </c>
      <c r="C205" s="8" t="s">
        <v>547</v>
      </c>
      <c r="D205" s="9">
        <f>'т.2020 выгрузка'!D186</f>
        <v>0</v>
      </c>
      <c r="E205" s="9">
        <f>'т.2020 выгрузка'!E186</f>
        <v>0</v>
      </c>
      <c r="F205" s="9">
        <f>'т.2020 выгрузка'!F186</f>
        <v>0</v>
      </c>
      <c r="G205" s="9">
        <f>'т.2020 выгрузка'!G186</f>
        <v>0</v>
      </c>
      <c r="H205" s="9">
        <f>'т.2020 выгрузка'!H186</f>
        <v>0</v>
      </c>
      <c r="I205" s="9">
        <f>'т.2020 выгрузка'!I186</f>
        <v>0</v>
      </c>
      <c r="J205" s="9">
        <f>'т.2020 выгрузка'!J186</f>
        <v>0</v>
      </c>
      <c r="K205" s="9">
        <f>'т.2020 выгрузка'!K186</f>
        <v>0</v>
      </c>
      <c r="L205" s="9">
        <f>'т.2020 выгрузка'!L186</f>
        <v>0</v>
      </c>
      <c r="M205" s="9">
        <f>'т.2020 выгрузка'!M186</f>
        <v>0</v>
      </c>
      <c r="N205" s="9">
        <f>'т.2020 выгрузка'!N186</f>
        <v>0</v>
      </c>
      <c r="O205" s="9">
        <f>'т.2020 выгрузка'!O186</f>
        <v>0</v>
      </c>
      <c r="P205" s="43">
        <f t="shared" si="64"/>
        <v>0</v>
      </c>
      <c r="Q205" s="43">
        <f t="shared" si="60"/>
        <v>0</v>
      </c>
      <c r="R205" s="99" t="str">
        <f t="shared" si="62"/>
        <v>0</v>
      </c>
      <c r="S205" s="43">
        <f t="shared" si="65"/>
        <v>0</v>
      </c>
      <c r="T205" s="43">
        <f t="shared" si="66"/>
        <v>0</v>
      </c>
      <c r="U205" s="43">
        <f t="shared" si="67"/>
        <v>0</v>
      </c>
      <c r="V205" s="43">
        <f t="shared" si="68"/>
        <v>0</v>
      </c>
      <c r="W205" s="43">
        <f t="shared" si="69"/>
        <v>0</v>
      </c>
      <c r="X205" s="43">
        <f t="shared" si="70"/>
        <v>0</v>
      </c>
      <c r="Y205" s="121" t="str">
        <f t="shared" si="63"/>
        <v>-</v>
      </c>
    </row>
    <row r="206" spans="1:25" ht="26.25">
      <c r="A206" s="8" t="s">
        <v>548</v>
      </c>
      <c r="B206" s="8" t="s">
        <v>549</v>
      </c>
      <c r="C206" s="8" t="s">
        <v>550</v>
      </c>
      <c r="D206" s="9">
        <f>'т.2020 выгрузка'!D187</f>
        <v>0</v>
      </c>
      <c r="E206" s="9">
        <f>'т.2020 выгрузка'!E187</f>
        <v>0</v>
      </c>
      <c r="F206" s="9">
        <f>'т.2020 выгрузка'!F187</f>
        <v>0</v>
      </c>
      <c r="G206" s="9">
        <f>'т.2020 выгрузка'!G187</f>
        <v>0</v>
      </c>
      <c r="H206" s="9">
        <f>'т.2020 выгрузка'!H187</f>
        <v>0</v>
      </c>
      <c r="I206" s="9">
        <f>'т.2020 выгрузка'!I187</f>
        <v>0</v>
      </c>
      <c r="J206" s="9">
        <f>'т.2020 выгрузка'!J187</f>
        <v>0</v>
      </c>
      <c r="K206" s="9">
        <f>'т.2020 выгрузка'!K187</f>
        <v>0</v>
      </c>
      <c r="L206" s="9">
        <f>'т.2020 выгрузка'!L187</f>
        <v>0</v>
      </c>
      <c r="M206" s="9">
        <f>'т.2020 выгрузка'!M187</f>
        <v>0</v>
      </c>
      <c r="N206" s="9">
        <f>'т.2020 выгрузка'!N187</f>
        <v>0</v>
      </c>
      <c r="O206" s="9">
        <f>'т.2020 выгрузка'!O187</f>
        <v>0</v>
      </c>
      <c r="P206" s="43">
        <f t="shared" si="64"/>
        <v>0</v>
      </c>
      <c r="Q206" s="43">
        <f t="shared" si="60"/>
        <v>0</v>
      </c>
      <c r="R206" s="99" t="str">
        <f t="shared" si="62"/>
        <v>0</v>
      </c>
      <c r="S206" s="43">
        <f t="shared" si="65"/>
        <v>0</v>
      </c>
      <c r="T206" s="43">
        <f t="shared" si="66"/>
        <v>0</v>
      </c>
      <c r="U206" s="43">
        <f t="shared" si="67"/>
        <v>0</v>
      </c>
      <c r="V206" s="43">
        <f t="shared" si="68"/>
        <v>0</v>
      </c>
      <c r="W206" s="43">
        <f t="shared" si="69"/>
        <v>0</v>
      </c>
      <c r="X206" s="43">
        <f t="shared" si="70"/>
        <v>0</v>
      </c>
      <c r="Y206" s="121" t="str">
        <f t="shared" si="63"/>
        <v>-</v>
      </c>
    </row>
    <row r="207" spans="1:25" ht="15">
      <c r="A207" s="19" t="s">
        <v>808</v>
      </c>
      <c r="B207" s="20"/>
      <c r="C207" s="20"/>
      <c r="D207" s="21">
        <f>D201-D202-D203-D204-D205-D206</f>
        <v>0</v>
      </c>
      <c r="E207" s="21">
        <f t="shared" ref="E207:O207" si="71">E201-E202-E203-E204-E205-E206</f>
        <v>0</v>
      </c>
      <c r="F207" s="21">
        <f t="shared" si="71"/>
        <v>0</v>
      </c>
      <c r="G207" s="21">
        <f t="shared" si="71"/>
        <v>0</v>
      </c>
      <c r="H207" s="21">
        <f t="shared" si="71"/>
        <v>0</v>
      </c>
      <c r="I207" s="21">
        <f t="shared" si="71"/>
        <v>0</v>
      </c>
      <c r="J207" s="21">
        <f t="shared" si="71"/>
        <v>0</v>
      </c>
      <c r="K207" s="21">
        <f t="shared" si="71"/>
        <v>0</v>
      </c>
      <c r="L207" s="21">
        <f t="shared" si="71"/>
        <v>0</v>
      </c>
      <c r="M207" s="21">
        <f t="shared" si="71"/>
        <v>0</v>
      </c>
      <c r="N207" s="21">
        <f t="shared" si="71"/>
        <v>0</v>
      </c>
      <c r="O207" s="21">
        <f t="shared" si="71"/>
        <v>0</v>
      </c>
      <c r="P207" s="45">
        <f t="shared" si="64"/>
        <v>0</v>
      </c>
      <c r="Q207" s="45">
        <f t="shared" si="60"/>
        <v>0</v>
      </c>
      <c r="R207" s="99" t="str">
        <f t="shared" si="62"/>
        <v>0</v>
      </c>
      <c r="S207" s="45">
        <f t="shared" si="65"/>
        <v>0</v>
      </c>
      <c r="T207" s="45">
        <f t="shared" si="66"/>
        <v>0</v>
      </c>
      <c r="U207" s="45">
        <f t="shared" si="67"/>
        <v>0</v>
      </c>
      <c r="V207" s="45">
        <f t="shared" si="68"/>
        <v>0</v>
      </c>
      <c r="W207" s="45">
        <f t="shared" si="69"/>
        <v>0</v>
      </c>
      <c r="X207" s="45">
        <f t="shared" si="70"/>
        <v>0</v>
      </c>
      <c r="Y207" s="121" t="str">
        <f t="shared" si="63"/>
        <v>-</v>
      </c>
    </row>
    <row r="208" spans="1:25" ht="15">
      <c r="A208" s="8" t="s">
        <v>551</v>
      </c>
      <c r="B208" s="8" t="s">
        <v>552</v>
      </c>
      <c r="C208" s="8" t="s">
        <v>553</v>
      </c>
      <c r="D208" s="9">
        <f>'т.2020 выгрузка'!D188</f>
        <v>0</v>
      </c>
      <c r="E208" s="9">
        <f>'т.2020 выгрузка'!E188</f>
        <v>0</v>
      </c>
      <c r="F208" s="9">
        <f>'т.2020 выгрузка'!F188</f>
        <v>0</v>
      </c>
      <c r="G208" s="9">
        <f>'т.2020 выгрузка'!G188</f>
        <v>0</v>
      </c>
      <c r="H208" s="9">
        <f>'т.2020 выгрузка'!H188</f>
        <v>0</v>
      </c>
      <c r="I208" s="9">
        <f>'т.2020 выгрузка'!I188</f>
        <v>0</v>
      </c>
      <c r="J208" s="9">
        <f>'т.2020 выгрузка'!J188</f>
        <v>0</v>
      </c>
      <c r="K208" s="9">
        <f>'т.2020 выгрузка'!K188</f>
        <v>0</v>
      </c>
      <c r="L208" s="9">
        <f>'т.2020 выгрузка'!L188</f>
        <v>0</v>
      </c>
      <c r="M208" s="9">
        <f>'т.2020 выгрузка'!M188</f>
        <v>0</v>
      </c>
      <c r="N208" s="9">
        <f>'т.2020 выгрузка'!N188</f>
        <v>0</v>
      </c>
      <c r="O208" s="9">
        <f>'т.2020 выгрузка'!O188</f>
        <v>0</v>
      </c>
      <c r="P208" s="43">
        <f t="shared" si="64"/>
        <v>0</v>
      </c>
      <c r="Q208" s="43">
        <f t="shared" si="60"/>
        <v>0</v>
      </c>
      <c r="R208" s="99" t="str">
        <f t="shared" si="62"/>
        <v>0</v>
      </c>
      <c r="S208" s="43">
        <f t="shared" si="65"/>
        <v>0</v>
      </c>
      <c r="T208" s="43">
        <f t="shared" si="66"/>
        <v>0</v>
      </c>
      <c r="U208" s="43">
        <f t="shared" si="67"/>
        <v>0</v>
      </c>
      <c r="V208" s="43">
        <f t="shared" si="68"/>
        <v>0</v>
      </c>
      <c r="W208" s="43">
        <f t="shared" si="69"/>
        <v>0</v>
      </c>
      <c r="X208" s="43">
        <f t="shared" si="70"/>
        <v>0</v>
      </c>
      <c r="Y208" s="121" t="str">
        <f t="shared" si="63"/>
        <v>-</v>
      </c>
    </row>
    <row r="209" spans="1:25" ht="15">
      <c r="A209" s="8" t="s">
        <v>554</v>
      </c>
      <c r="B209" s="8" t="s">
        <v>555</v>
      </c>
      <c r="C209" s="8" t="s">
        <v>556</v>
      </c>
      <c r="D209" s="9">
        <f>'т.2020 выгрузка'!D189</f>
        <v>0</v>
      </c>
      <c r="E209" s="9">
        <f>'т.2020 выгрузка'!E189</f>
        <v>0</v>
      </c>
      <c r="F209" s="9">
        <f>'т.2020 выгрузка'!F189</f>
        <v>0</v>
      </c>
      <c r="G209" s="9">
        <f>'т.2020 выгрузка'!G189</f>
        <v>0</v>
      </c>
      <c r="H209" s="9">
        <f>'т.2020 выгрузка'!H189</f>
        <v>0</v>
      </c>
      <c r="I209" s="9">
        <f>'т.2020 выгрузка'!I189</f>
        <v>0</v>
      </c>
      <c r="J209" s="9">
        <f>'т.2020 выгрузка'!J189</f>
        <v>0</v>
      </c>
      <c r="K209" s="9">
        <f>'т.2020 выгрузка'!K189</f>
        <v>0</v>
      </c>
      <c r="L209" s="9">
        <f>'т.2020 выгрузка'!L189</f>
        <v>0</v>
      </c>
      <c r="M209" s="9">
        <f>'т.2020 выгрузка'!M189</f>
        <v>0</v>
      </c>
      <c r="N209" s="9">
        <f>'т.2020 выгрузка'!N189</f>
        <v>0</v>
      </c>
      <c r="O209" s="9">
        <f>'т.2020 выгрузка'!O189</f>
        <v>0</v>
      </c>
      <c r="P209" s="43">
        <f t="shared" si="64"/>
        <v>0</v>
      </c>
      <c r="Q209" s="43">
        <f t="shared" si="60"/>
        <v>0</v>
      </c>
      <c r="R209" s="99" t="str">
        <f t="shared" si="62"/>
        <v>0</v>
      </c>
      <c r="S209" s="43">
        <f t="shared" si="65"/>
        <v>0</v>
      </c>
      <c r="T209" s="43">
        <f t="shared" si="66"/>
        <v>0</v>
      </c>
      <c r="U209" s="43">
        <f t="shared" si="67"/>
        <v>0</v>
      </c>
      <c r="V209" s="43">
        <f t="shared" si="68"/>
        <v>0</v>
      </c>
      <c r="W209" s="43">
        <f t="shared" si="69"/>
        <v>0</v>
      </c>
      <c r="X209" s="43">
        <f t="shared" si="70"/>
        <v>0</v>
      </c>
      <c r="Y209" s="121" t="str">
        <f t="shared" si="63"/>
        <v>-</v>
      </c>
    </row>
    <row r="210" spans="1:25" ht="15">
      <c r="A210" s="8" t="s">
        <v>557</v>
      </c>
      <c r="B210" s="8" t="s">
        <v>558</v>
      </c>
      <c r="C210" s="8" t="s">
        <v>559</v>
      </c>
      <c r="D210" s="9">
        <f>'т.2020 выгрузка'!D190</f>
        <v>0</v>
      </c>
      <c r="E210" s="9">
        <f>'т.2020 выгрузка'!E190</f>
        <v>0</v>
      </c>
      <c r="F210" s="9">
        <f>'т.2020 выгрузка'!F190</f>
        <v>0</v>
      </c>
      <c r="G210" s="9">
        <f>'т.2020 выгрузка'!G190</f>
        <v>0</v>
      </c>
      <c r="H210" s="9">
        <f>'т.2020 выгрузка'!H190</f>
        <v>0</v>
      </c>
      <c r="I210" s="9">
        <f>'т.2020 выгрузка'!I190</f>
        <v>0</v>
      </c>
      <c r="J210" s="9">
        <f>'т.2020 выгрузка'!J190</f>
        <v>0</v>
      </c>
      <c r="K210" s="9">
        <f>'т.2020 выгрузка'!K190</f>
        <v>0</v>
      </c>
      <c r="L210" s="9">
        <f>'т.2020 выгрузка'!L190</f>
        <v>0</v>
      </c>
      <c r="M210" s="9">
        <f>'т.2020 выгрузка'!M190</f>
        <v>0</v>
      </c>
      <c r="N210" s="9">
        <f>'т.2020 выгрузка'!N190</f>
        <v>0</v>
      </c>
      <c r="O210" s="9">
        <f>'т.2020 выгрузка'!O190</f>
        <v>0</v>
      </c>
      <c r="P210" s="43">
        <f t="shared" si="64"/>
        <v>0</v>
      </c>
      <c r="Q210" s="43">
        <f t="shared" si="60"/>
        <v>0</v>
      </c>
      <c r="R210" s="99" t="str">
        <f t="shared" si="62"/>
        <v>0</v>
      </c>
      <c r="S210" s="43">
        <f t="shared" si="65"/>
        <v>0</v>
      </c>
      <c r="T210" s="43">
        <f t="shared" si="66"/>
        <v>0</v>
      </c>
      <c r="U210" s="43">
        <f t="shared" si="67"/>
        <v>0</v>
      </c>
      <c r="V210" s="43">
        <f t="shared" si="68"/>
        <v>0</v>
      </c>
      <c r="W210" s="43">
        <f t="shared" si="69"/>
        <v>0</v>
      </c>
      <c r="X210" s="43">
        <f t="shared" si="70"/>
        <v>0</v>
      </c>
      <c r="Y210" s="121" t="str">
        <f t="shared" si="63"/>
        <v>-</v>
      </c>
    </row>
    <row r="211" spans="1:25" ht="15">
      <c r="A211" s="8" t="s">
        <v>560</v>
      </c>
      <c r="B211" s="8" t="s">
        <v>561</v>
      </c>
      <c r="C211" s="8" t="s">
        <v>562</v>
      </c>
      <c r="D211" s="9">
        <f>'т.2020 выгрузка'!D191</f>
        <v>0</v>
      </c>
      <c r="E211" s="9">
        <f>'т.2020 выгрузка'!E191</f>
        <v>0</v>
      </c>
      <c r="F211" s="9">
        <f>'т.2020 выгрузка'!F191</f>
        <v>0</v>
      </c>
      <c r="G211" s="9">
        <f>'т.2020 выгрузка'!G191</f>
        <v>0</v>
      </c>
      <c r="H211" s="9">
        <f>'т.2020 выгрузка'!H191</f>
        <v>0</v>
      </c>
      <c r="I211" s="9">
        <f>'т.2020 выгрузка'!I191</f>
        <v>0</v>
      </c>
      <c r="J211" s="9">
        <f>'т.2020 выгрузка'!J191</f>
        <v>0</v>
      </c>
      <c r="K211" s="9">
        <f>'т.2020 выгрузка'!K191</f>
        <v>0</v>
      </c>
      <c r="L211" s="9">
        <f>'т.2020 выгрузка'!L191</f>
        <v>0</v>
      </c>
      <c r="M211" s="9">
        <f>'т.2020 выгрузка'!M191</f>
        <v>0</v>
      </c>
      <c r="N211" s="9">
        <f>'т.2020 выгрузка'!N191</f>
        <v>0</v>
      </c>
      <c r="O211" s="9">
        <f>'т.2020 выгрузка'!O191</f>
        <v>0</v>
      </c>
      <c r="P211" s="43">
        <f t="shared" si="64"/>
        <v>0</v>
      </c>
      <c r="Q211" s="43">
        <f t="shared" si="60"/>
        <v>0</v>
      </c>
      <c r="R211" s="99" t="str">
        <f t="shared" si="62"/>
        <v>0</v>
      </c>
      <c r="S211" s="43">
        <f t="shared" si="65"/>
        <v>0</v>
      </c>
      <c r="T211" s="43">
        <f t="shared" si="66"/>
        <v>0</v>
      </c>
      <c r="U211" s="43">
        <f t="shared" si="67"/>
        <v>0</v>
      </c>
      <c r="V211" s="43">
        <f t="shared" si="68"/>
        <v>0</v>
      </c>
      <c r="W211" s="43">
        <f t="shared" si="69"/>
        <v>0</v>
      </c>
      <c r="X211" s="43">
        <f t="shared" si="70"/>
        <v>0</v>
      </c>
      <c r="Y211" s="121" t="str">
        <f t="shared" si="63"/>
        <v>-</v>
      </c>
    </row>
    <row r="212" spans="1:25" ht="15">
      <c r="A212" s="8" t="s">
        <v>563</v>
      </c>
      <c r="B212" s="8" t="s">
        <v>564</v>
      </c>
      <c r="C212" s="8" t="s">
        <v>565</v>
      </c>
      <c r="D212" s="9">
        <f>'т.2020 выгрузка'!D192</f>
        <v>0</v>
      </c>
      <c r="E212" s="9">
        <f>'т.2020 выгрузка'!E192</f>
        <v>0</v>
      </c>
      <c r="F212" s="9">
        <f>'т.2020 выгрузка'!F192</f>
        <v>0</v>
      </c>
      <c r="G212" s="9">
        <f>'т.2020 выгрузка'!G192</f>
        <v>0</v>
      </c>
      <c r="H212" s="9">
        <f>'т.2020 выгрузка'!H192</f>
        <v>0</v>
      </c>
      <c r="I212" s="9">
        <f>'т.2020 выгрузка'!I192</f>
        <v>0</v>
      </c>
      <c r="J212" s="9">
        <f>'т.2020 выгрузка'!J192</f>
        <v>0</v>
      </c>
      <c r="K212" s="9">
        <f>'т.2020 выгрузка'!K192</f>
        <v>0</v>
      </c>
      <c r="L212" s="9">
        <f>'т.2020 выгрузка'!L192</f>
        <v>0</v>
      </c>
      <c r="M212" s="9">
        <f>'т.2020 выгрузка'!M192</f>
        <v>0</v>
      </c>
      <c r="N212" s="9">
        <f>'т.2020 выгрузка'!N192</f>
        <v>0</v>
      </c>
      <c r="O212" s="9">
        <f>'т.2020 выгрузка'!O192</f>
        <v>0</v>
      </c>
      <c r="P212" s="43">
        <f t="shared" si="64"/>
        <v>0</v>
      </c>
      <c r="Q212" s="43">
        <f t="shared" si="60"/>
        <v>0</v>
      </c>
      <c r="R212" s="99" t="str">
        <f t="shared" si="62"/>
        <v>0</v>
      </c>
      <c r="S212" s="43">
        <f t="shared" si="65"/>
        <v>0</v>
      </c>
      <c r="T212" s="43">
        <f t="shared" si="66"/>
        <v>0</v>
      </c>
      <c r="U212" s="43">
        <f t="shared" si="67"/>
        <v>0</v>
      </c>
      <c r="V212" s="43">
        <f t="shared" si="68"/>
        <v>0</v>
      </c>
      <c r="W212" s="43">
        <f t="shared" si="69"/>
        <v>0</v>
      </c>
      <c r="X212" s="43">
        <f t="shared" si="70"/>
        <v>0</v>
      </c>
      <c r="Y212" s="121" t="str">
        <f t="shared" si="63"/>
        <v>-</v>
      </c>
    </row>
    <row r="213" spans="1:25" ht="15">
      <c r="A213" s="8" t="s">
        <v>566</v>
      </c>
      <c r="B213" s="8" t="s">
        <v>567</v>
      </c>
      <c r="C213" s="8" t="s">
        <v>568</v>
      </c>
      <c r="D213" s="9">
        <f>'т.2020 выгрузка'!D193</f>
        <v>0</v>
      </c>
      <c r="E213" s="9">
        <f>'т.2020 выгрузка'!E193</f>
        <v>0</v>
      </c>
      <c r="F213" s="9">
        <f>'т.2020 выгрузка'!F193</f>
        <v>0</v>
      </c>
      <c r="G213" s="9">
        <f>'т.2020 выгрузка'!G193</f>
        <v>0</v>
      </c>
      <c r="H213" s="9">
        <f>'т.2020 выгрузка'!H193</f>
        <v>0</v>
      </c>
      <c r="I213" s="9">
        <f>'т.2020 выгрузка'!I193</f>
        <v>0</v>
      </c>
      <c r="J213" s="9">
        <f>'т.2020 выгрузка'!J193</f>
        <v>0</v>
      </c>
      <c r="K213" s="9">
        <f>'т.2020 выгрузка'!K193</f>
        <v>0</v>
      </c>
      <c r="L213" s="9">
        <f>'т.2020 выгрузка'!L193</f>
        <v>0</v>
      </c>
      <c r="M213" s="9">
        <f>'т.2020 выгрузка'!M193</f>
        <v>0</v>
      </c>
      <c r="N213" s="9">
        <f>'т.2020 выгрузка'!N193</f>
        <v>0</v>
      </c>
      <c r="O213" s="9">
        <f>'т.2020 выгрузка'!O193</f>
        <v>0</v>
      </c>
      <c r="P213" s="43">
        <f t="shared" si="64"/>
        <v>0</v>
      </c>
      <c r="Q213" s="43">
        <f t="shared" si="60"/>
        <v>0</v>
      </c>
      <c r="R213" s="99" t="str">
        <f t="shared" si="62"/>
        <v>0</v>
      </c>
      <c r="S213" s="43">
        <f t="shared" si="65"/>
        <v>0</v>
      </c>
      <c r="T213" s="43">
        <f t="shared" si="66"/>
        <v>0</v>
      </c>
      <c r="U213" s="43">
        <f t="shared" si="67"/>
        <v>0</v>
      </c>
      <c r="V213" s="43">
        <f t="shared" si="68"/>
        <v>0</v>
      </c>
      <c r="W213" s="43">
        <f t="shared" si="69"/>
        <v>0</v>
      </c>
      <c r="X213" s="43">
        <f t="shared" si="70"/>
        <v>0</v>
      </c>
      <c r="Y213" s="121" t="str">
        <f t="shared" si="63"/>
        <v>-</v>
      </c>
    </row>
    <row r="214" spans="1:25" ht="15">
      <c r="A214" s="16" t="s">
        <v>807</v>
      </c>
      <c r="B214" s="17"/>
      <c r="C214" s="17"/>
      <c r="D214" s="18">
        <f>D194-D195-D196-D197-D198-D201-D208-D209-D211-D212</f>
        <v>0</v>
      </c>
      <c r="E214" s="18">
        <f t="shared" ref="E214:O214" si="72">E194-E195-E196-E197-E198-E201-E208-E209-E211-E212</f>
        <v>0</v>
      </c>
      <c r="F214" s="18">
        <f t="shared" si="72"/>
        <v>0</v>
      </c>
      <c r="G214" s="18">
        <f t="shared" si="72"/>
        <v>0</v>
      </c>
      <c r="H214" s="18">
        <f t="shared" si="72"/>
        <v>0</v>
      </c>
      <c r="I214" s="18">
        <f t="shared" si="72"/>
        <v>0</v>
      </c>
      <c r="J214" s="18">
        <f t="shared" si="72"/>
        <v>0</v>
      </c>
      <c r="K214" s="18">
        <f t="shared" si="72"/>
        <v>0</v>
      </c>
      <c r="L214" s="18">
        <f t="shared" si="72"/>
        <v>0</v>
      </c>
      <c r="M214" s="18">
        <f t="shared" si="72"/>
        <v>0</v>
      </c>
      <c r="N214" s="18">
        <f t="shared" si="72"/>
        <v>0</v>
      </c>
      <c r="O214" s="18">
        <f t="shared" si="72"/>
        <v>0</v>
      </c>
      <c r="P214" s="46">
        <f t="shared" si="64"/>
        <v>0</v>
      </c>
      <c r="Q214" s="46">
        <f t="shared" si="60"/>
        <v>0</v>
      </c>
      <c r="R214" s="99" t="str">
        <f t="shared" si="62"/>
        <v>0</v>
      </c>
      <c r="S214" s="46">
        <f t="shared" si="65"/>
        <v>0</v>
      </c>
      <c r="T214" s="46">
        <f t="shared" si="66"/>
        <v>0</v>
      </c>
      <c r="U214" s="46">
        <f t="shared" si="67"/>
        <v>0</v>
      </c>
      <c r="V214" s="46">
        <f t="shared" si="68"/>
        <v>0</v>
      </c>
      <c r="W214" s="46">
        <f t="shared" si="69"/>
        <v>0</v>
      </c>
      <c r="X214" s="46">
        <f t="shared" si="70"/>
        <v>0</v>
      </c>
      <c r="Y214" s="121" t="str">
        <f t="shared" si="63"/>
        <v>-</v>
      </c>
    </row>
    <row r="215" spans="1:25" ht="15">
      <c r="A215" s="8" t="s">
        <v>569</v>
      </c>
      <c r="B215" s="8" t="s">
        <v>570</v>
      </c>
      <c r="C215" s="8" t="s">
        <v>571</v>
      </c>
      <c r="D215" s="9">
        <f>'т.2020 выгрузка'!D194</f>
        <v>0</v>
      </c>
      <c r="E215" s="9">
        <f>'т.2020 выгрузка'!E194</f>
        <v>0</v>
      </c>
      <c r="F215" s="9">
        <f>'т.2020 выгрузка'!F194</f>
        <v>0</v>
      </c>
      <c r="G215" s="9">
        <f>'т.2020 выгрузка'!G194</f>
        <v>0</v>
      </c>
      <c r="H215" s="9">
        <f>'т.2020 выгрузка'!H194</f>
        <v>0</v>
      </c>
      <c r="I215" s="9">
        <f>'т.2020 выгрузка'!I194</f>
        <v>0</v>
      </c>
      <c r="J215" s="9">
        <f>'т.2020 выгрузка'!J194</f>
        <v>0</v>
      </c>
      <c r="K215" s="9">
        <f>'т.2020 выгрузка'!K194</f>
        <v>0</v>
      </c>
      <c r="L215" s="9">
        <f>'т.2020 выгрузка'!L194</f>
        <v>0</v>
      </c>
      <c r="M215" s="9">
        <f>'т.2020 выгрузка'!M194</f>
        <v>0</v>
      </c>
      <c r="N215" s="9">
        <f>'т.2020 выгрузка'!N194</f>
        <v>0</v>
      </c>
      <c r="O215" s="9">
        <f>'т.2020 выгрузка'!O194</f>
        <v>0</v>
      </c>
      <c r="P215" s="43">
        <f t="shared" si="64"/>
        <v>0</v>
      </c>
      <c r="Q215" s="43">
        <f t="shared" si="60"/>
        <v>0</v>
      </c>
      <c r="R215" s="99" t="str">
        <f t="shared" si="62"/>
        <v>0</v>
      </c>
      <c r="S215" s="43">
        <f t="shared" si="65"/>
        <v>0</v>
      </c>
      <c r="T215" s="43">
        <f t="shared" si="66"/>
        <v>0</v>
      </c>
      <c r="U215" s="43">
        <f t="shared" si="67"/>
        <v>0</v>
      </c>
      <c r="V215" s="43">
        <f t="shared" si="68"/>
        <v>0</v>
      </c>
      <c r="W215" s="43">
        <f t="shared" si="69"/>
        <v>0</v>
      </c>
      <c r="X215" s="43">
        <f t="shared" si="70"/>
        <v>0</v>
      </c>
      <c r="Y215" s="121" t="str">
        <f t="shared" si="63"/>
        <v>-</v>
      </c>
    </row>
    <row r="216" spans="1:25" ht="15">
      <c r="A216" s="8" t="s">
        <v>572</v>
      </c>
      <c r="B216" s="8" t="s">
        <v>573</v>
      </c>
      <c r="C216" s="8" t="s">
        <v>574</v>
      </c>
      <c r="D216" s="9">
        <f>'т.2020 выгрузка'!D195</f>
        <v>0</v>
      </c>
      <c r="E216" s="9">
        <f>'т.2020 выгрузка'!E195</f>
        <v>0</v>
      </c>
      <c r="F216" s="9">
        <f>'т.2020 выгрузка'!F195</f>
        <v>0</v>
      </c>
      <c r="G216" s="9">
        <f>'т.2020 выгрузка'!G195</f>
        <v>0</v>
      </c>
      <c r="H216" s="9">
        <f>'т.2020 выгрузка'!H195</f>
        <v>0</v>
      </c>
      <c r="I216" s="9">
        <f>'т.2020 выгрузка'!I195</f>
        <v>0</v>
      </c>
      <c r="J216" s="9">
        <f>'т.2020 выгрузка'!J195</f>
        <v>0</v>
      </c>
      <c r="K216" s="9">
        <f>'т.2020 выгрузка'!K195</f>
        <v>0</v>
      </c>
      <c r="L216" s="9">
        <f>'т.2020 выгрузка'!L195</f>
        <v>0</v>
      </c>
      <c r="M216" s="9">
        <f>'т.2020 выгрузка'!M195</f>
        <v>0</v>
      </c>
      <c r="N216" s="9">
        <f>'т.2020 выгрузка'!N195</f>
        <v>0</v>
      </c>
      <c r="O216" s="9">
        <f>'т.2020 выгрузка'!O195</f>
        <v>0</v>
      </c>
      <c r="P216" s="43">
        <f t="shared" si="64"/>
        <v>0</v>
      </c>
      <c r="Q216" s="43">
        <f t="shared" si="60"/>
        <v>0</v>
      </c>
      <c r="R216" s="99" t="str">
        <f t="shared" si="62"/>
        <v>0</v>
      </c>
      <c r="S216" s="43">
        <f t="shared" si="65"/>
        <v>0</v>
      </c>
      <c r="T216" s="43">
        <f t="shared" si="66"/>
        <v>0</v>
      </c>
      <c r="U216" s="43">
        <f t="shared" si="67"/>
        <v>0</v>
      </c>
      <c r="V216" s="43">
        <f t="shared" si="68"/>
        <v>0</v>
      </c>
      <c r="W216" s="43">
        <f t="shared" si="69"/>
        <v>0</v>
      </c>
      <c r="X216" s="43">
        <f t="shared" si="70"/>
        <v>0</v>
      </c>
      <c r="Y216" s="121" t="str">
        <f t="shared" si="63"/>
        <v>-</v>
      </c>
    </row>
    <row r="217" spans="1:25" ht="15">
      <c r="A217" s="8" t="s">
        <v>575</v>
      </c>
      <c r="B217" s="8" t="s">
        <v>576</v>
      </c>
      <c r="C217" s="8" t="s">
        <v>577</v>
      </c>
      <c r="D217" s="9">
        <f>'т.2020 выгрузка'!D196</f>
        <v>0</v>
      </c>
      <c r="E217" s="9">
        <f>'т.2020 выгрузка'!E196</f>
        <v>0</v>
      </c>
      <c r="F217" s="9">
        <f>'т.2020 выгрузка'!F196</f>
        <v>0</v>
      </c>
      <c r="G217" s="9">
        <f>'т.2020 выгрузка'!G196</f>
        <v>0</v>
      </c>
      <c r="H217" s="9">
        <f>'т.2020 выгрузка'!H196</f>
        <v>0</v>
      </c>
      <c r="I217" s="9">
        <f>'т.2020 выгрузка'!I196</f>
        <v>0</v>
      </c>
      <c r="J217" s="9">
        <f>'т.2020 выгрузка'!J196</f>
        <v>0</v>
      </c>
      <c r="K217" s="9">
        <f>'т.2020 выгрузка'!K196</f>
        <v>0</v>
      </c>
      <c r="L217" s="9">
        <f>'т.2020 выгрузка'!L196</f>
        <v>0</v>
      </c>
      <c r="M217" s="9">
        <f>'т.2020 выгрузка'!M196</f>
        <v>0</v>
      </c>
      <c r="N217" s="9">
        <f>'т.2020 выгрузка'!N196</f>
        <v>0</v>
      </c>
      <c r="O217" s="9">
        <f>'т.2020 выгрузка'!O196</f>
        <v>0</v>
      </c>
      <c r="P217" s="43">
        <f t="shared" si="64"/>
        <v>0</v>
      </c>
      <c r="Q217" s="43">
        <f t="shared" si="60"/>
        <v>0</v>
      </c>
      <c r="R217" s="99" t="str">
        <f t="shared" si="62"/>
        <v>0</v>
      </c>
      <c r="S217" s="43">
        <f t="shared" si="65"/>
        <v>0</v>
      </c>
      <c r="T217" s="43">
        <f t="shared" si="66"/>
        <v>0</v>
      </c>
      <c r="U217" s="43">
        <f t="shared" si="67"/>
        <v>0</v>
      </c>
      <c r="V217" s="43">
        <f t="shared" si="68"/>
        <v>0</v>
      </c>
      <c r="W217" s="43">
        <f t="shared" si="69"/>
        <v>0</v>
      </c>
      <c r="X217" s="43">
        <f t="shared" si="70"/>
        <v>0</v>
      </c>
      <c r="Y217" s="121" t="str">
        <f t="shared" si="63"/>
        <v>-</v>
      </c>
    </row>
    <row r="218" spans="1:25" ht="15">
      <c r="A218" s="8" t="s">
        <v>578</v>
      </c>
      <c r="B218" s="8" t="s">
        <v>579</v>
      </c>
      <c r="C218" s="8" t="s">
        <v>580</v>
      </c>
      <c r="D218" s="9">
        <f>'т.2020 выгрузка'!D197</f>
        <v>0</v>
      </c>
      <c r="E218" s="9">
        <f>'т.2020 выгрузка'!E197</f>
        <v>0</v>
      </c>
      <c r="F218" s="9">
        <f>'т.2020 выгрузка'!F197</f>
        <v>0</v>
      </c>
      <c r="G218" s="9">
        <f>'т.2020 выгрузка'!G197</f>
        <v>0</v>
      </c>
      <c r="H218" s="9">
        <f>'т.2020 выгрузка'!H197</f>
        <v>0</v>
      </c>
      <c r="I218" s="9">
        <f>'т.2020 выгрузка'!I197</f>
        <v>0</v>
      </c>
      <c r="J218" s="9">
        <f>'т.2020 выгрузка'!J197</f>
        <v>0</v>
      </c>
      <c r="K218" s="9">
        <f>'т.2020 выгрузка'!K197</f>
        <v>0</v>
      </c>
      <c r="L218" s="9">
        <f>'т.2020 выгрузка'!L197</f>
        <v>0</v>
      </c>
      <c r="M218" s="9">
        <f>'т.2020 выгрузка'!M197</f>
        <v>0</v>
      </c>
      <c r="N218" s="9">
        <f>'т.2020 выгрузка'!N197</f>
        <v>0</v>
      </c>
      <c r="O218" s="9">
        <f>'т.2020 выгрузка'!O197</f>
        <v>0</v>
      </c>
      <c r="P218" s="43">
        <f t="shared" si="64"/>
        <v>0</v>
      </c>
      <c r="Q218" s="43">
        <f t="shared" si="60"/>
        <v>0</v>
      </c>
      <c r="R218" s="99" t="str">
        <f t="shared" si="62"/>
        <v>0</v>
      </c>
      <c r="S218" s="43">
        <f t="shared" si="65"/>
        <v>0</v>
      </c>
      <c r="T218" s="43">
        <f t="shared" si="66"/>
        <v>0</v>
      </c>
      <c r="U218" s="43">
        <f t="shared" si="67"/>
        <v>0</v>
      </c>
      <c r="V218" s="43">
        <f t="shared" si="68"/>
        <v>0</v>
      </c>
      <c r="W218" s="43">
        <f t="shared" si="69"/>
        <v>0</v>
      </c>
      <c r="X218" s="43">
        <f t="shared" si="70"/>
        <v>0</v>
      </c>
      <c r="Y218" s="121" t="str">
        <f t="shared" si="63"/>
        <v>-</v>
      </c>
    </row>
    <row r="219" spans="1:25" ht="15">
      <c r="A219" s="8" t="s">
        <v>581</v>
      </c>
      <c r="B219" s="8" t="s">
        <v>582</v>
      </c>
      <c r="C219" s="8" t="s">
        <v>583</v>
      </c>
      <c r="D219" s="9">
        <f>'т.2020 выгрузка'!D198</f>
        <v>0</v>
      </c>
      <c r="E219" s="9">
        <f>'т.2020 выгрузка'!E198</f>
        <v>0</v>
      </c>
      <c r="F219" s="9">
        <f>'т.2020 выгрузка'!F198</f>
        <v>0</v>
      </c>
      <c r="G219" s="9">
        <f>'т.2020 выгрузка'!G198</f>
        <v>0</v>
      </c>
      <c r="H219" s="9">
        <f>'т.2020 выгрузка'!H198</f>
        <v>0</v>
      </c>
      <c r="I219" s="9">
        <f>'т.2020 выгрузка'!I198</f>
        <v>0</v>
      </c>
      <c r="J219" s="9">
        <f>'т.2020 выгрузка'!J198</f>
        <v>0</v>
      </c>
      <c r="K219" s="9">
        <f>'т.2020 выгрузка'!K198</f>
        <v>0</v>
      </c>
      <c r="L219" s="9">
        <f>'т.2020 выгрузка'!L198</f>
        <v>0</v>
      </c>
      <c r="M219" s="9">
        <f>'т.2020 выгрузка'!M198</f>
        <v>0</v>
      </c>
      <c r="N219" s="9">
        <f>'т.2020 выгрузка'!N198</f>
        <v>0</v>
      </c>
      <c r="O219" s="9">
        <f>'т.2020 выгрузка'!O198</f>
        <v>0</v>
      </c>
      <c r="P219" s="43">
        <f t="shared" si="64"/>
        <v>0</v>
      </c>
      <c r="Q219" s="43">
        <f t="shared" si="60"/>
        <v>0</v>
      </c>
      <c r="R219" s="99" t="str">
        <f t="shared" si="62"/>
        <v>0</v>
      </c>
      <c r="S219" s="43">
        <f t="shared" si="65"/>
        <v>0</v>
      </c>
      <c r="T219" s="43">
        <f t="shared" si="66"/>
        <v>0</v>
      </c>
      <c r="U219" s="43">
        <f t="shared" si="67"/>
        <v>0</v>
      </c>
      <c r="V219" s="43">
        <f t="shared" si="68"/>
        <v>0</v>
      </c>
      <c r="W219" s="43">
        <f t="shared" si="69"/>
        <v>0</v>
      </c>
      <c r="X219" s="43">
        <f t="shared" si="70"/>
        <v>0</v>
      </c>
      <c r="Y219" s="121" t="str">
        <f t="shared" si="63"/>
        <v>-</v>
      </c>
    </row>
    <row r="220" spans="1:25" ht="15">
      <c r="A220" s="8" t="s">
        <v>584</v>
      </c>
      <c r="B220" s="8" t="s">
        <v>585</v>
      </c>
      <c r="C220" s="8" t="s">
        <v>586</v>
      </c>
      <c r="D220" s="9">
        <f>'т.2020 выгрузка'!D199</f>
        <v>0</v>
      </c>
      <c r="E220" s="9">
        <f>'т.2020 выгрузка'!E199</f>
        <v>0</v>
      </c>
      <c r="F220" s="9">
        <f>'т.2020 выгрузка'!F199</f>
        <v>0</v>
      </c>
      <c r="G220" s="9">
        <f>'т.2020 выгрузка'!G199</f>
        <v>0</v>
      </c>
      <c r="H220" s="9">
        <f>'т.2020 выгрузка'!H199</f>
        <v>0</v>
      </c>
      <c r="I220" s="9">
        <f>'т.2020 выгрузка'!I199</f>
        <v>0</v>
      </c>
      <c r="J220" s="9">
        <f>'т.2020 выгрузка'!J199</f>
        <v>0</v>
      </c>
      <c r="K220" s="9">
        <f>'т.2020 выгрузка'!K199</f>
        <v>0</v>
      </c>
      <c r="L220" s="9">
        <f>'т.2020 выгрузка'!L199</f>
        <v>0</v>
      </c>
      <c r="M220" s="9">
        <f>'т.2020 выгрузка'!M199</f>
        <v>0</v>
      </c>
      <c r="N220" s="9">
        <f>'т.2020 выгрузка'!N199</f>
        <v>0</v>
      </c>
      <c r="O220" s="9">
        <f>'т.2020 выгрузка'!O199</f>
        <v>0</v>
      </c>
      <c r="P220" s="43">
        <f t="shared" si="64"/>
        <v>0</v>
      </c>
      <c r="Q220" s="43">
        <f t="shared" si="60"/>
        <v>0</v>
      </c>
      <c r="R220" s="99" t="str">
        <f t="shared" si="62"/>
        <v>0</v>
      </c>
      <c r="S220" s="43">
        <f t="shared" si="65"/>
        <v>0</v>
      </c>
      <c r="T220" s="43">
        <f t="shared" si="66"/>
        <v>0</v>
      </c>
      <c r="U220" s="43">
        <f t="shared" si="67"/>
        <v>0</v>
      </c>
      <c r="V220" s="43">
        <f t="shared" si="68"/>
        <v>0</v>
      </c>
      <c r="W220" s="43">
        <f t="shared" si="69"/>
        <v>0</v>
      </c>
      <c r="X220" s="43">
        <f t="shared" si="70"/>
        <v>0</v>
      </c>
      <c r="Y220" s="121" t="str">
        <f t="shared" si="63"/>
        <v>-</v>
      </c>
    </row>
    <row r="221" spans="1:25" ht="15">
      <c r="A221" s="8" t="s">
        <v>587</v>
      </c>
      <c r="B221" s="8" t="s">
        <v>588</v>
      </c>
      <c r="C221" s="8" t="s">
        <v>589</v>
      </c>
      <c r="D221" s="9">
        <f>'т.2020 выгрузка'!D200</f>
        <v>0</v>
      </c>
      <c r="E221" s="9">
        <f>'т.2020 выгрузка'!E200</f>
        <v>0</v>
      </c>
      <c r="F221" s="9">
        <f>'т.2020 выгрузка'!F200</f>
        <v>0</v>
      </c>
      <c r="G221" s="9">
        <f>'т.2020 выгрузка'!G200</f>
        <v>0</v>
      </c>
      <c r="H221" s="9">
        <f>'т.2020 выгрузка'!H200</f>
        <v>0</v>
      </c>
      <c r="I221" s="9">
        <f>'т.2020 выгрузка'!I200</f>
        <v>0</v>
      </c>
      <c r="J221" s="9">
        <f>'т.2020 выгрузка'!J200</f>
        <v>0</v>
      </c>
      <c r="K221" s="9">
        <f>'т.2020 выгрузка'!K200</f>
        <v>0</v>
      </c>
      <c r="L221" s="9">
        <f>'т.2020 выгрузка'!L200</f>
        <v>0</v>
      </c>
      <c r="M221" s="9">
        <f>'т.2020 выгрузка'!M200</f>
        <v>0</v>
      </c>
      <c r="N221" s="9">
        <f>'т.2020 выгрузка'!N200</f>
        <v>0</v>
      </c>
      <c r="O221" s="9">
        <f>'т.2020 выгрузка'!O200</f>
        <v>0</v>
      </c>
      <c r="P221" s="43">
        <f t="shared" si="64"/>
        <v>0</v>
      </c>
      <c r="Q221" s="43">
        <f t="shared" si="60"/>
        <v>0</v>
      </c>
      <c r="R221" s="99" t="str">
        <f t="shared" si="62"/>
        <v>0</v>
      </c>
      <c r="S221" s="43">
        <f t="shared" si="65"/>
        <v>0</v>
      </c>
      <c r="T221" s="43">
        <f t="shared" si="66"/>
        <v>0</v>
      </c>
      <c r="U221" s="43">
        <f t="shared" si="67"/>
        <v>0</v>
      </c>
      <c r="V221" s="43">
        <f t="shared" si="68"/>
        <v>0</v>
      </c>
      <c r="W221" s="43">
        <f t="shared" si="69"/>
        <v>0</v>
      </c>
      <c r="X221" s="43">
        <f t="shared" si="70"/>
        <v>0</v>
      </c>
      <c r="Y221" s="121" t="str">
        <f t="shared" si="63"/>
        <v>-</v>
      </c>
    </row>
    <row r="222" spans="1:25" ht="15">
      <c r="A222" s="8" t="s">
        <v>590</v>
      </c>
      <c r="B222" s="8" t="s">
        <v>591</v>
      </c>
      <c r="C222" s="8" t="s">
        <v>592</v>
      </c>
      <c r="D222" s="9">
        <f>'т.2020 выгрузка'!D201</f>
        <v>0</v>
      </c>
      <c r="E222" s="9">
        <f>'т.2020 выгрузка'!E201</f>
        <v>0</v>
      </c>
      <c r="F222" s="9">
        <f>'т.2020 выгрузка'!F201</f>
        <v>0</v>
      </c>
      <c r="G222" s="9">
        <f>'т.2020 выгрузка'!G201</f>
        <v>0</v>
      </c>
      <c r="H222" s="9">
        <f>'т.2020 выгрузка'!H201</f>
        <v>0</v>
      </c>
      <c r="I222" s="9">
        <f>'т.2020 выгрузка'!I201</f>
        <v>0</v>
      </c>
      <c r="J222" s="9">
        <f>'т.2020 выгрузка'!J201</f>
        <v>0</v>
      </c>
      <c r="K222" s="9">
        <f>'т.2020 выгрузка'!K201</f>
        <v>0</v>
      </c>
      <c r="L222" s="9">
        <f>'т.2020 выгрузка'!L201</f>
        <v>0</v>
      </c>
      <c r="M222" s="9">
        <f>'т.2020 выгрузка'!M201</f>
        <v>0</v>
      </c>
      <c r="N222" s="9">
        <f>'т.2020 выгрузка'!N201</f>
        <v>0</v>
      </c>
      <c r="O222" s="9">
        <f>'т.2020 выгрузка'!O201</f>
        <v>0</v>
      </c>
      <c r="P222" s="43">
        <f t="shared" si="64"/>
        <v>0</v>
      </c>
      <c r="Q222" s="43">
        <f t="shared" si="60"/>
        <v>0</v>
      </c>
      <c r="R222" s="99" t="str">
        <f t="shared" si="62"/>
        <v>0</v>
      </c>
      <c r="S222" s="43">
        <f t="shared" si="65"/>
        <v>0</v>
      </c>
      <c r="T222" s="43">
        <f t="shared" si="66"/>
        <v>0</v>
      </c>
      <c r="U222" s="43">
        <f t="shared" si="67"/>
        <v>0</v>
      </c>
      <c r="V222" s="43">
        <f t="shared" si="68"/>
        <v>0</v>
      </c>
      <c r="W222" s="43">
        <f t="shared" si="69"/>
        <v>0</v>
      </c>
      <c r="X222" s="43">
        <f t="shared" si="70"/>
        <v>0</v>
      </c>
      <c r="Y222" s="121" t="str">
        <f t="shared" si="63"/>
        <v>-</v>
      </c>
    </row>
    <row r="223" spans="1:25" ht="15">
      <c r="A223" s="8" t="s">
        <v>593</v>
      </c>
      <c r="B223" s="8" t="s">
        <v>594</v>
      </c>
      <c r="C223" s="8" t="s">
        <v>595</v>
      </c>
      <c r="D223" s="9">
        <f>'т.2020 выгрузка'!D202</f>
        <v>0</v>
      </c>
      <c r="E223" s="9">
        <f>'т.2020 выгрузка'!E202</f>
        <v>0</v>
      </c>
      <c r="F223" s="9">
        <f>'т.2020 выгрузка'!F202</f>
        <v>0</v>
      </c>
      <c r="G223" s="9">
        <f>'т.2020 выгрузка'!G202</f>
        <v>0</v>
      </c>
      <c r="H223" s="9">
        <f>'т.2020 выгрузка'!H202</f>
        <v>0</v>
      </c>
      <c r="I223" s="9">
        <f>'т.2020 выгрузка'!I202</f>
        <v>0</v>
      </c>
      <c r="J223" s="9">
        <f>'т.2020 выгрузка'!J202</f>
        <v>0</v>
      </c>
      <c r="K223" s="9">
        <f>'т.2020 выгрузка'!K202</f>
        <v>0</v>
      </c>
      <c r="L223" s="9">
        <f>'т.2020 выгрузка'!L202</f>
        <v>0</v>
      </c>
      <c r="M223" s="9">
        <f>'т.2020 выгрузка'!M202</f>
        <v>0</v>
      </c>
      <c r="N223" s="9">
        <f>'т.2020 выгрузка'!N202</f>
        <v>0</v>
      </c>
      <c r="O223" s="9">
        <f>'т.2020 выгрузка'!O202</f>
        <v>0</v>
      </c>
      <c r="P223" s="43">
        <f t="shared" si="64"/>
        <v>0</v>
      </c>
      <c r="Q223" s="43">
        <f t="shared" si="60"/>
        <v>0</v>
      </c>
      <c r="R223" s="99" t="str">
        <f t="shared" si="62"/>
        <v>0</v>
      </c>
      <c r="S223" s="43">
        <f t="shared" si="65"/>
        <v>0</v>
      </c>
      <c r="T223" s="43">
        <f t="shared" si="66"/>
        <v>0</v>
      </c>
      <c r="U223" s="43">
        <f t="shared" si="67"/>
        <v>0</v>
      </c>
      <c r="V223" s="43">
        <f t="shared" si="68"/>
        <v>0</v>
      </c>
      <c r="W223" s="43">
        <f t="shared" si="69"/>
        <v>0</v>
      </c>
      <c r="X223" s="43">
        <f t="shared" si="70"/>
        <v>0</v>
      </c>
      <c r="Y223" s="121" t="str">
        <f t="shared" si="63"/>
        <v>-</v>
      </c>
    </row>
    <row r="224" spans="1:25" ht="15">
      <c r="A224" s="16" t="s">
        <v>806</v>
      </c>
      <c r="B224" s="17"/>
      <c r="C224" s="17"/>
      <c r="D224" s="18">
        <f>D215-D216-D217-D218-D219-D220-D222-D223</f>
        <v>0</v>
      </c>
      <c r="E224" s="18">
        <f t="shared" ref="E224:O224" si="73">E215-E216-E217-E218-E219-E220-E222-E223</f>
        <v>0</v>
      </c>
      <c r="F224" s="18">
        <f t="shared" si="73"/>
        <v>0</v>
      </c>
      <c r="G224" s="18">
        <f t="shared" si="73"/>
        <v>0</v>
      </c>
      <c r="H224" s="18">
        <f t="shared" si="73"/>
        <v>0</v>
      </c>
      <c r="I224" s="18">
        <f t="shared" si="73"/>
        <v>0</v>
      </c>
      <c r="J224" s="18">
        <f t="shared" si="73"/>
        <v>0</v>
      </c>
      <c r="K224" s="18">
        <f t="shared" si="73"/>
        <v>0</v>
      </c>
      <c r="L224" s="18">
        <f t="shared" si="73"/>
        <v>0</v>
      </c>
      <c r="M224" s="18">
        <f t="shared" si="73"/>
        <v>0</v>
      </c>
      <c r="N224" s="18">
        <f t="shared" si="73"/>
        <v>0</v>
      </c>
      <c r="O224" s="18">
        <f t="shared" si="73"/>
        <v>0</v>
      </c>
      <c r="P224" s="46">
        <f t="shared" si="64"/>
        <v>0</v>
      </c>
      <c r="Q224" s="46">
        <f t="shared" si="60"/>
        <v>0</v>
      </c>
      <c r="R224" s="99" t="str">
        <f t="shared" si="62"/>
        <v>0</v>
      </c>
      <c r="S224" s="46">
        <f t="shared" si="65"/>
        <v>0</v>
      </c>
      <c r="T224" s="46">
        <f t="shared" si="66"/>
        <v>0</v>
      </c>
      <c r="U224" s="46">
        <f t="shared" si="67"/>
        <v>0</v>
      </c>
      <c r="V224" s="46">
        <f t="shared" si="68"/>
        <v>0</v>
      </c>
      <c r="W224" s="46">
        <f t="shared" si="69"/>
        <v>0</v>
      </c>
      <c r="X224" s="46">
        <f t="shared" si="70"/>
        <v>0</v>
      </c>
      <c r="Y224" s="121" t="str">
        <f t="shared" si="63"/>
        <v>-</v>
      </c>
    </row>
    <row r="225" spans="1:25" ht="26.25">
      <c r="A225" s="8" t="s">
        <v>596</v>
      </c>
      <c r="B225" s="8" t="s">
        <v>597</v>
      </c>
      <c r="C225" s="8" t="s">
        <v>598</v>
      </c>
      <c r="D225" s="9">
        <f>'т.2020 выгрузка'!D203</f>
        <v>0</v>
      </c>
      <c r="E225" s="9">
        <f>'т.2020 выгрузка'!E203</f>
        <v>0</v>
      </c>
      <c r="F225" s="9">
        <f>'т.2020 выгрузка'!F203</f>
        <v>0</v>
      </c>
      <c r="G225" s="9">
        <f>'т.2020 выгрузка'!G203</f>
        <v>0</v>
      </c>
      <c r="H225" s="9">
        <f>'т.2020 выгрузка'!H203</f>
        <v>0</v>
      </c>
      <c r="I225" s="9">
        <f>'т.2020 выгрузка'!I203</f>
        <v>0</v>
      </c>
      <c r="J225" s="9">
        <f>'т.2020 выгрузка'!J203</f>
        <v>0</v>
      </c>
      <c r="K225" s="9">
        <f>'т.2020 выгрузка'!K203</f>
        <v>0</v>
      </c>
      <c r="L225" s="9">
        <f>'т.2020 выгрузка'!L203</f>
        <v>0</v>
      </c>
      <c r="M225" s="9">
        <f>'т.2020 выгрузка'!M203</f>
        <v>0</v>
      </c>
      <c r="N225" s="9">
        <f>'т.2020 выгрузка'!N203</f>
        <v>0</v>
      </c>
      <c r="O225" s="9">
        <f>'т.2020 выгрузка'!O203</f>
        <v>0</v>
      </c>
      <c r="P225" s="43">
        <f t="shared" si="64"/>
        <v>0</v>
      </c>
      <c r="Q225" s="43">
        <f t="shared" si="60"/>
        <v>0</v>
      </c>
      <c r="R225" s="99" t="str">
        <f t="shared" si="62"/>
        <v>0</v>
      </c>
      <c r="S225" s="43">
        <f t="shared" si="65"/>
        <v>0</v>
      </c>
      <c r="T225" s="43">
        <f t="shared" si="66"/>
        <v>0</v>
      </c>
      <c r="U225" s="43">
        <f t="shared" si="67"/>
        <v>0</v>
      </c>
      <c r="V225" s="43">
        <f t="shared" si="68"/>
        <v>0</v>
      </c>
      <c r="W225" s="43">
        <f t="shared" si="69"/>
        <v>0</v>
      </c>
      <c r="X225" s="43">
        <f t="shared" si="70"/>
        <v>0</v>
      </c>
      <c r="Y225" s="121" t="str">
        <f t="shared" si="63"/>
        <v>-</v>
      </c>
    </row>
    <row r="226" spans="1:25" ht="15">
      <c r="A226" s="8" t="s">
        <v>599</v>
      </c>
      <c r="B226" s="8" t="s">
        <v>600</v>
      </c>
      <c r="C226" s="8" t="s">
        <v>601</v>
      </c>
      <c r="D226" s="9">
        <f>'т.2020 выгрузка'!D204</f>
        <v>0</v>
      </c>
      <c r="E226" s="9">
        <f>'т.2020 выгрузка'!E204</f>
        <v>0</v>
      </c>
      <c r="F226" s="9">
        <f>'т.2020 выгрузка'!F204</f>
        <v>0</v>
      </c>
      <c r="G226" s="9">
        <f>'т.2020 выгрузка'!G204</f>
        <v>0</v>
      </c>
      <c r="H226" s="9">
        <f>'т.2020 выгрузка'!H204</f>
        <v>0</v>
      </c>
      <c r="I226" s="9">
        <f>'т.2020 выгрузка'!I204</f>
        <v>0</v>
      </c>
      <c r="J226" s="9">
        <f>'т.2020 выгрузка'!J204</f>
        <v>0</v>
      </c>
      <c r="K226" s="9">
        <f>'т.2020 выгрузка'!K204</f>
        <v>0</v>
      </c>
      <c r="L226" s="9">
        <f>'т.2020 выгрузка'!L204</f>
        <v>0</v>
      </c>
      <c r="M226" s="9">
        <f>'т.2020 выгрузка'!M204</f>
        <v>0</v>
      </c>
      <c r="N226" s="9">
        <f>'т.2020 выгрузка'!N204</f>
        <v>0</v>
      </c>
      <c r="O226" s="9">
        <f>'т.2020 выгрузка'!O204</f>
        <v>0</v>
      </c>
      <c r="P226" s="43">
        <f t="shared" si="64"/>
        <v>0</v>
      </c>
      <c r="Q226" s="43">
        <f t="shared" si="60"/>
        <v>0</v>
      </c>
      <c r="R226" s="99" t="str">
        <f t="shared" si="62"/>
        <v>0</v>
      </c>
      <c r="S226" s="43">
        <f t="shared" si="65"/>
        <v>0</v>
      </c>
      <c r="T226" s="43">
        <f t="shared" si="66"/>
        <v>0</v>
      </c>
      <c r="U226" s="43">
        <f t="shared" si="67"/>
        <v>0</v>
      </c>
      <c r="V226" s="43">
        <f t="shared" si="68"/>
        <v>0</v>
      </c>
      <c r="W226" s="43">
        <f t="shared" si="69"/>
        <v>0</v>
      </c>
      <c r="X226" s="43">
        <f t="shared" si="70"/>
        <v>0</v>
      </c>
      <c r="Y226" s="121" t="str">
        <f t="shared" si="63"/>
        <v>-</v>
      </c>
    </row>
    <row r="227" spans="1:25" ht="15">
      <c r="A227" s="8" t="s">
        <v>602</v>
      </c>
      <c r="B227" s="8" t="s">
        <v>603</v>
      </c>
      <c r="C227" s="8" t="s">
        <v>604</v>
      </c>
      <c r="D227" s="9">
        <f>'т.2020 выгрузка'!D205</f>
        <v>0</v>
      </c>
      <c r="E227" s="9">
        <f>'т.2020 выгрузка'!E205</f>
        <v>0</v>
      </c>
      <c r="F227" s="9">
        <f>'т.2020 выгрузка'!F205</f>
        <v>0</v>
      </c>
      <c r="G227" s="9">
        <f>'т.2020 выгрузка'!G205</f>
        <v>0</v>
      </c>
      <c r="H227" s="9">
        <f>'т.2020 выгрузка'!H205</f>
        <v>0</v>
      </c>
      <c r="I227" s="9">
        <f>'т.2020 выгрузка'!I205</f>
        <v>0</v>
      </c>
      <c r="J227" s="9">
        <f>'т.2020 выгрузка'!J205</f>
        <v>0</v>
      </c>
      <c r="K227" s="9">
        <f>'т.2020 выгрузка'!K205</f>
        <v>0</v>
      </c>
      <c r="L227" s="9">
        <f>'т.2020 выгрузка'!L205</f>
        <v>0</v>
      </c>
      <c r="M227" s="9">
        <f>'т.2020 выгрузка'!M205</f>
        <v>0</v>
      </c>
      <c r="N227" s="9">
        <f>'т.2020 выгрузка'!N205</f>
        <v>0</v>
      </c>
      <c r="O227" s="9">
        <f>'т.2020 выгрузка'!O205</f>
        <v>0</v>
      </c>
      <c r="P227" s="43">
        <f t="shared" si="64"/>
        <v>0</v>
      </c>
      <c r="Q227" s="43">
        <f t="shared" si="60"/>
        <v>0</v>
      </c>
      <c r="R227" s="99" t="str">
        <f t="shared" si="62"/>
        <v>0</v>
      </c>
      <c r="S227" s="43">
        <f t="shared" si="65"/>
        <v>0</v>
      </c>
      <c r="T227" s="43">
        <f t="shared" si="66"/>
        <v>0</v>
      </c>
      <c r="U227" s="43">
        <f t="shared" si="67"/>
        <v>0</v>
      </c>
      <c r="V227" s="43">
        <f t="shared" si="68"/>
        <v>0</v>
      </c>
      <c r="W227" s="43">
        <f t="shared" si="69"/>
        <v>0</v>
      </c>
      <c r="X227" s="43">
        <f t="shared" si="70"/>
        <v>0</v>
      </c>
      <c r="Y227" s="121" t="str">
        <f t="shared" si="63"/>
        <v>-</v>
      </c>
    </row>
    <row r="228" spans="1:25" ht="26.25">
      <c r="A228" s="8" t="s">
        <v>605</v>
      </c>
      <c r="B228" s="8" t="s">
        <v>606</v>
      </c>
      <c r="C228" s="8" t="s">
        <v>607</v>
      </c>
      <c r="D228" s="9">
        <f>'т.2020 выгрузка'!D206</f>
        <v>0</v>
      </c>
      <c r="E228" s="9">
        <f>'т.2020 выгрузка'!E206</f>
        <v>0</v>
      </c>
      <c r="F228" s="9">
        <f>'т.2020 выгрузка'!F206</f>
        <v>0</v>
      </c>
      <c r="G228" s="9">
        <f>'т.2020 выгрузка'!G206</f>
        <v>0</v>
      </c>
      <c r="H228" s="9">
        <f>'т.2020 выгрузка'!H206</f>
        <v>0</v>
      </c>
      <c r="I228" s="9">
        <f>'т.2020 выгрузка'!I206</f>
        <v>0</v>
      </c>
      <c r="J228" s="9">
        <f>'т.2020 выгрузка'!J206</f>
        <v>0</v>
      </c>
      <c r="K228" s="9">
        <f>'т.2020 выгрузка'!K206</f>
        <v>0</v>
      </c>
      <c r="L228" s="9">
        <f>'т.2020 выгрузка'!L206</f>
        <v>0</v>
      </c>
      <c r="M228" s="9">
        <f>'т.2020 выгрузка'!M206</f>
        <v>0</v>
      </c>
      <c r="N228" s="9">
        <f>'т.2020 выгрузка'!N206</f>
        <v>0</v>
      </c>
      <c r="O228" s="9">
        <f>'т.2020 выгрузка'!O206</f>
        <v>0</v>
      </c>
      <c r="P228" s="43">
        <f t="shared" si="64"/>
        <v>0</v>
      </c>
      <c r="Q228" s="43">
        <f t="shared" si="60"/>
        <v>0</v>
      </c>
      <c r="R228" s="99" t="str">
        <f t="shared" si="62"/>
        <v>0</v>
      </c>
      <c r="S228" s="43">
        <f t="shared" si="65"/>
        <v>0</v>
      </c>
      <c r="T228" s="43">
        <f t="shared" si="66"/>
        <v>0</v>
      </c>
      <c r="U228" s="43">
        <f t="shared" si="67"/>
        <v>0</v>
      </c>
      <c r="V228" s="43">
        <f t="shared" si="68"/>
        <v>0</v>
      </c>
      <c r="W228" s="43">
        <f t="shared" si="69"/>
        <v>0</v>
      </c>
      <c r="X228" s="43">
        <f t="shared" si="70"/>
        <v>0</v>
      </c>
      <c r="Y228" s="121" t="str">
        <f t="shared" si="63"/>
        <v>-</v>
      </c>
    </row>
    <row r="229" spans="1:25" ht="15">
      <c r="A229" s="8" t="s">
        <v>608</v>
      </c>
      <c r="B229" s="8" t="s">
        <v>609</v>
      </c>
      <c r="C229" s="8" t="s">
        <v>610</v>
      </c>
      <c r="D229" s="9">
        <f>'т.2020 выгрузка'!D207</f>
        <v>0</v>
      </c>
      <c r="E229" s="9">
        <f>'т.2020 выгрузка'!E207</f>
        <v>0</v>
      </c>
      <c r="F229" s="9">
        <f>'т.2020 выгрузка'!F207</f>
        <v>0</v>
      </c>
      <c r="G229" s="9">
        <f>'т.2020 выгрузка'!G207</f>
        <v>0</v>
      </c>
      <c r="H229" s="9">
        <f>'т.2020 выгрузка'!H207</f>
        <v>0</v>
      </c>
      <c r="I229" s="9">
        <f>'т.2020 выгрузка'!I207</f>
        <v>0</v>
      </c>
      <c r="J229" s="9">
        <f>'т.2020 выгрузка'!J207</f>
        <v>0</v>
      </c>
      <c r="K229" s="9">
        <f>'т.2020 выгрузка'!K207</f>
        <v>0</v>
      </c>
      <c r="L229" s="9">
        <f>'т.2020 выгрузка'!L207</f>
        <v>0</v>
      </c>
      <c r="M229" s="9">
        <f>'т.2020 выгрузка'!M207</f>
        <v>0</v>
      </c>
      <c r="N229" s="9">
        <f>'т.2020 выгрузка'!N207</f>
        <v>0</v>
      </c>
      <c r="O229" s="9">
        <f>'т.2020 выгрузка'!O207</f>
        <v>0</v>
      </c>
      <c r="P229" s="43">
        <f t="shared" si="64"/>
        <v>0</v>
      </c>
      <c r="Q229" s="43">
        <f t="shared" si="60"/>
        <v>0</v>
      </c>
      <c r="R229" s="99" t="str">
        <f t="shared" si="62"/>
        <v>0</v>
      </c>
      <c r="S229" s="43">
        <f t="shared" si="65"/>
        <v>0</v>
      </c>
      <c r="T229" s="43">
        <f t="shared" si="66"/>
        <v>0</v>
      </c>
      <c r="U229" s="43">
        <f t="shared" si="67"/>
        <v>0</v>
      </c>
      <c r="V229" s="43">
        <f t="shared" si="68"/>
        <v>0</v>
      </c>
      <c r="W229" s="43">
        <f t="shared" si="69"/>
        <v>0</v>
      </c>
      <c r="X229" s="43">
        <f t="shared" si="70"/>
        <v>0</v>
      </c>
      <c r="Y229" s="121" t="str">
        <f t="shared" si="63"/>
        <v>-</v>
      </c>
    </row>
    <row r="230" spans="1:25" ht="15">
      <c r="A230" s="8" t="s">
        <v>611</v>
      </c>
      <c r="B230" s="8" t="s">
        <v>612</v>
      </c>
      <c r="C230" s="8" t="s">
        <v>613</v>
      </c>
      <c r="D230" s="9">
        <f>'т.2020 выгрузка'!D208</f>
        <v>0</v>
      </c>
      <c r="E230" s="9">
        <f>'т.2020 выгрузка'!E208</f>
        <v>0</v>
      </c>
      <c r="F230" s="9">
        <f>'т.2020 выгрузка'!F208</f>
        <v>0</v>
      </c>
      <c r="G230" s="9">
        <f>'т.2020 выгрузка'!G208</f>
        <v>0</v>
      </c>
      <c r="H230" s="9">
        <f>'т.2020 выгрузка'!H208</f>
        <v>0</v>
      </c>
      <c r="I230" s="9">
        <f>'т.2020 выгрузка'!I208</f>
        <v>0</v>
      </c>
      <c r="J230" s="9">
        <f>'т.2020 выгрузка'!J208</f>
        <v>0</v>
      </c>
      <c r="K230" s="9">
        <f>'т.2020 выгрузка'!K208</f>
        <v>0</v>
      </c>
      <c r="L230" s="9">
        <f>'т.2020 выгрузка'!L208</f>
        <v>0</v>
      </c>
      <c r="M230" s="9">
        <f>'т.2020 выгрузка'!M208</f>
        <v>0</v>
      </c>
      <c r="N230" s="9">
        <f>'т.2020 выгрузка'!N208</f>
        <v>0</v>
      </c>
      <c r="O230" s="9">
        <f>'т.2020 выгрузка'!O208</f>
        <v>0</v>
      </c>
      <c r="P230" s="43">
        <f t="shared" si="64"/>
        <v>0</v>
      </c>
      <c r="Q230" s="43">
        <f t="shared" si="60"/>
        <v>0</v>
      </c>
      <c r="R230" s="99" t="str">
        <f t="shared" si="62"/>
        <v>0</v>
      </c>
      <c r="S230" s="43">
        <f t="shared" si="65"/>
        <v>0</v>
      </c>
      <c r="T230" s="43">
        <f t="shared" si="66"/>
        <v>0</v>
      </c>
      <c r="U230" s="43">
        <f t="shared" si="67"/>
        <v>0</v>
      </c>
      <c r="V230" s="43">
        <f t="shared" si="68"/>
        <v>0</v>
      </c>
      <c r="W230" s="43">
        <f t="shared" si="69"/>
        <v>0</v>
      </c>
      <c r="X230" s="43">
        <f t="shared" si="70"/>
        <v>0</v>
      </c>
      <c r="Y230" s="121" t="str">
        <f t="shared" si="63"/>
        <v>-</v>
      </c>
    </row>
    <row r="231" spans="1:25" ht="15">
      <c r="A231" s="19" t="s">
        <v>805</v>
      </c>
      <c r="B231" s="20"/>
      <c r="C231" s="20"/>
      <c r="D231" s="21">
        <f>D226-D227-D228-D229-D230</f>
        <v>0</v>
      </c>
      <c r="E231" s="21">
        <f t="shared" ref="E231:O231" si="74">E226-E227-E228-E229-E230</f>
        <v>0</v>
      </c>
      <c r="F231" s="21">
        <f t="shared" si="74"/>
        <v>0</v>
      </c>
      <c r="G231" s="21">
        <f t="shared" si="74"/>
        <v>0</v>
      </c>
      <c r="H231" s="21">
        <f t="shared" si="74"/>
        <v>0</v>
      </c>
      <c r="I231" s="21">
        <f t="shared" si="74"/>
        <v>0</v>
      </c>
      <c r="J231" s="21">
        <f t="shared" si="74"/>
        <v>0</v>
      </c>
      <c r="K231" s="21">
        <f t="shared" si="74"/>
        <v>0</v>
      </c>
      <c r="L231" s="21">
        <f t="shared" si="74"/>
        <v>0</v>
      </c>
      <c r="M231" s="21">
        <f t="shared" si="74"/>
        <v>0</v>
      </c>
      <c r="N231" s="21">
        <f t="shared" si="74"/>
        <v>0</v>
      </c>
      <c r="O231" s="21">
        <f t="shared" si="74"/>
        <v>0</v>
      </c>
      <c r="P231" s="45">
        <f t="shared" si="64"/>
        <v>0</v>
      </c>
      <c r="Q231" s="45">
        <f t="shared" si="60"/>
        <v>0</v>
      </c>
      <c r="R231" s="99" t="str">
        <f t="shared" si="62"/>
        <v>0</v>
      </c>
      <c r="S231" s="45">
        <f t="shared" si="65"/>
        <v>0</v>
      </c>
      <c r="T231" s="45">
        <f t="shared" si="66"/>
        <v>0</v>
      </c>
      <c r="U231" s="45">
        <f t="shared" si="67"/>
        <v>0</v>
      </c>
      <c r="V231" s="45">
        <f t="shared" si="68"/>
        <v>0</v>
      </c>
      <c r="W231" s="45">
        <f t="shared" si="69"/>
        <v>0</v>
      </c>
      <c r="X231" s="45">
        <f t="shared" si="70"/>
        <v>0</v>
      </c>
      <c r="Y231" s="121" t="str">
        <f t="shared" si="63"/>
        <v>-</v>
      </c>
    </row>
    <row r="232" spans="1:25" ht="26.25">
      <c r="A232" s="8" t="s">
        <v>614</v>
      </c>
      <c r="B232" s="8" t="s">
        <v>615</v>
      </c>
      <c r="C232" s="8" t="s">
        <v>616</v>
      </c>
      <c r="D232" s="9">
        <f>'т.2020 выгрузка'!D209</f>
        <v>0</v>
      </c>
      <c r="E232" s="9">
        <f>'т.2020 выгрузка'!E209</f>
        <v>0</v>
      </c>
      <c r="F232" s="9">
        <f>'т.2020 выгрузка'!F209</f>
        <v>0</v>
      </c>
      <c r="G232" s="9">
        <f>'т.2020 выгрузка'!G209</f>
        <v>0</v>
      </c>
      <c r="H232" s="9">
        <f>'т.2020 выгрузка'!H209</f>
        <v>0</v>
      </c>
      <c r="I232" s="9">
        <f>'т.2020 выгрузка'!I209</f>
        <v>0</v>
      </c>
      <c r="J232" s="9">
        <f>'т.2020 выгрузка'!J209</f>
        <v>0</v>
      </c>
      <c r="K232" s="9">
        <f>'т.2020 выгрузка'!K209</f>
        <v>0</v>
      </c>
      <c r="L232" s="9">
        <f>'т.2020 выгрузка'!L209</f>
        <v>0</v>
      </c>
      <c r="M232" s="9">
        <f>'т.2020 выгрузка'!M209</f>
        <v>0</v>
      </c>
      <c r="N232" s="9">
        <f>'т.2020 выгрузка'!N209</f>
        <v>0</v>
      </c>
      <c r="O232" s="9">
        <f>'т.2020 выгрузка'!O209</f>
        <v>0</v>
      </c>
      <c r="P232" s="43">
        <f t="shared" si="64"/>
        <v>0</v>
      </c>
      <c r="Q232" s="43">
        <f t="shared" si="60"/>
        <v>0</v>
      </c>
      <c r="R232" s="99" t="str">
        <f t="shared" si="62"/>
        <v>0</v>
      </c>
      <c r="S232" s="43">
        <f t="shared" si="65"/>
        <v>0</v>
      </c>
      <c r="T232" s="43">
        <f t="shared" si="66"/>
        <v>0</v>
      </c>
      <c r="U232" s="43">
        <f t="shared" si="67"/>
        <v>0</v>
      </c>
      <c r="V232" s="43">
        <f t="shared" si="68"/>
        <v>0</v>
      </c>
      <c r="W232" s="43">
        <f t="shared" si="69"/>
        <v>0</v>
      </c>
      <c r="X232" s="43">
        <f t="shared" si="70"/>
        <v>0</v>
      </c>
      <c r="Y232" s="121" t="str">
        <f t="shared" si="63"/>
        <v>-</v>
      </c>
    </row>
    <row r="233" spans="1:25" ht="15">
      <c r="A233" s="8" t="s">
        <v>617</v>
      </c>
      <c r="B233" s="8" t="s">
        <v>618</v>
      </c>
      <c r="C233" s="8" t="s">
        <v>619</v>
      </c>
      <c r="D233" s="9">
        <f>'т.2020 выгрузка'!D210</f>
        <v>0</v>
      </c>
      <c r="E233" s="9">
        <f>'т.2020 выгрузка'!E210</f>
        <v>0</v>
      </c>
      <c r="F233" s="9">
        <f>'т.2020 выгрузка'!F210</f>
        <v>0</v>
      </c>
      <c r="G233" s="9">
        <f>'т.2020 выгрузка'!G210</f>
        <v>0</v>
      </c>
      <c r="H233" s="9">
        <f>'т.2020 выгрузка'!H210</f>
        <v>0</v>
      </c>
      <c r="I233" s="9">
        <f>'т.2020 выгрузка'!I210</f>
        <v>0</v>
      </c>
      <c r="J233" s="9">
        <f>'т.2020 выгрузка'!J210</f>
        <v>0</v>
      </c>
      <c r="K233" s="9">
        <f>'т.2020 выгрузка'!K210</f>
        <v>0</v>
      </c>
      <c r="L233" s="9">
        <f>'т.2020 выгрузка'!L210</f>
        <v>0</v>
      </c>
      <c r="M233" s="9">
        <f>'т.2020 выгрузка'!M210</f>
        <v>0</v>
      </c>
      <c r="N233" s="9">
        <f>'т.2020 выгрузка'!N210</f>
        <v>0</v>
      </c>
      <c r="O233" s="9">
        <f>'т.2020 выгрузка'!O210</f>
        <v>0</v>
      </c>
      <c r="P233" s="43">
        <f t="shared" si="64"/>
        <v>0</v>
      </c>
      <c r="Q233" s="43">
        <f t="shared" si="60"/>
        <v>0</v>
      </c>
      <c r="R233" s="99" t="str">
        <f t="shared" si="62"/>
        <v>0</v>
      </c>
      <c r="S233" s="43">
        <f t="shared" si="65"/>
        <v>0</v>
      </c>
      <c r="T233" s="43">
        <f t="shared" si="66"/>
        <v>0</v>
      </c>
      <c r="U233" s="43">
        <f t="shared" si="67"/>
        <v>0</v>
      </c>
      <c r="V233" s="43">
        <f t="shared" si="68"/>
        <v>0</v>
      </c>
      <c r="W233" s="43">
        <f t="shared" si="69"/>
        <v>0</v>
      </c>
      <c r="X233" s="43">
        <f t="shared" si="70"/>
        <v>0</v>
      </c>
      <c r="Y233" s="121" t="str">
        <f t="shared" si="63"/>
        <v>-</v>
      </c>
    </row>
    <row r="234" spans="1:25" ht="15">
      <c r="A234" s="8" t="s">
        <v>620</v>
      </c>
      <c r="B234" s="8" t="s">
        <v>621</v>
      </c>
      <c r="C234" s="8" t="s">
        <v>622</v>
      </c>
      <c r="D234" s="9">
        <f>'т.2020 выгрузка'!D211</f>
        <v>0</v>
      </c>
      <c r="E234" s="9">
        <f>'т.2020 выгрузка'!E211</f>
        <v>0</v>
      </c>
      <c r="F234" s="9">
        <f>'т.2020 выгрузка'!F211</f>
        <v>0</v>
      </c>
      <c r="G234" s="9">
        <f>'т.2020 выгрузка'!G211</f>
        <v>0</v>
      </c>
      <c r="H234" s="9">
        <f>'т.2020 выгрузка'!H211</f>
        <v>0</v>
      </c>
      <c r="I234" s="9">
        <f>'т.2020 выгрузка'!I211</f>
        <v>0</v>
      </c>
      <c r="J234" s="9">
        <f>'т.2020 выгрузка'!J211</f>
        <v>0</v>
      </c>
      <c r="K234" s="9">
        <f>'т.2020 выгрузка'!K211</f>
        <v>0</v>
      </c>
      <c r="L234" s="9">
        <f>'т.2020 выгрузка'!L211</f>
        <v>0</v>
      </c>
      <c r="M234" s="9">
        <f>'т.2020 выгрузка'!M211</f>
        <v>0</v>
      </c>
      <c r="N234" s="9">
        <f>'т.2020 выгрузка'!N211</f>
        <v>0</v>
      </c>
      <c r="O234" s="9">
        <f>'т.2020 выгрузка'!O211</f>
        <v>0</v>
      </c>
      <c r="P234" s="43">
        <f t="shared" si="64"/>
        <v>0</v>
      </c>
      <c r="Q234" s="43">
        <f t="shared" si="60"/>
        <v>0</v>
      </c>
      <c r="R234" s="99" t="str">
        <f t="shared" si="62"/>
        <v>0</v>
      </c>
      <c r="S234" s="43">
        <f t="shared" si="65"/>
        <v>0</v>
      </c>
      <c r="T234" s="43">
        <f t="shared" si="66"/>
        <v>0</v>
      </c>
      <c r="U234" s="43">
        <f t="shared" si="67"/>
        <v>0</v>
      </c>
      <c r="V234" s="43">
        <f t="shared" si="68"/>
        <v>0</v>
      </c>
      <c r="W234" s="43">
        <f t="shared" si="69"/>
        <v>0</v>
      </c>
      <c r="X234" s="43">
        <f t="shared" si="70"/>
        <v>0</v>
      </c>
      <c r="Y234" s="121" t="str">
        <f t="shared" si="63"/>
        <v>-</v>
      </c>
    </row>
    <row r="235" spans="1:25" ht="15">
      <c r="A235" s="8" t="s">
        <v>623</v>
      </c>
      <c r="B235" s="8" t="s">
        <v>624</v>
      </c>
      <c r="C235" s="8" t="s">
        <v>625</v>
      </c>
      <c r="D235" s="9">
        <f>'т.2020 выгрузка'!D212</f>
        <v>0</v>
      </c>
      <c r="E235" s="9">
        <f>'т.2020 выгрузка'!E212</f>
        <v>0</v>
      </c>
      <c r="F235" s="9">
        <f>'т.2020 выгрузка'!F212</f>
        <v>0</v>
      </c>
      <c r="G235" s="9">
        <f>'т.2020 выгрузка'!G212</f>
        <v>0</v>
      </c>
      <c r="H235" s="9">
        <f>'т.2020 выгрузка'!H212</f>
        <v>0</v>
      </c>
      <c r="I235" s="9">
        <f>'т.2020 выгрузка'!I212</f>
        <v>0</v>
      </c>
      <c r="J235" s="9">
        <f>'т.2020 выгрузка'!J212</f>
        <v>0</v>
      </c>
      <c r="K235" s="9">
        <f>'т.2020 выгрузка'!K212</f>
        <v>0</v>
      </c>
      <c r="L235" s="9">
        <f>'т.2020 выгрузка'!L212</f>
        <v>0</v>
      </c>
      <c r="M235" s="9">
        <f>'т.2020 выгрузка'!M212</f>
        <v>0</v>
      </c>
      <c r="N235" s="9">
        <f>'т.2020 выгрузка'!N212</f>
        <v>0</v>
      </c>
      <c r="O235" s="9">
        <f>'т.2020 выгрузка'!O212</f>
        <v>0</v>
      </c>
      <c r="P235" s="43">
        <f t="shared" si="64"/>
        <v>0</v>
      </c>
      <c r="Q235" s="43">
        <f t="shared" si="60"/>
        <v>0</v>
      </c>
      <c r="R235" s="99" t="str">
        <f t="shared" si="62"/>
        <v>0</v>
      </c>
      <c r="S235" s="43">
        <f t="shared" si="65"/>
        <v>0</v>
      </c>
      <c r="T235" s="43">
        <f t="shared" si="66"/>
        <v>0</v>
      </c>
      <c r="U235" s="43">
        <f t="shared" si="67"/>
        <v>0</v>
      </c>
      <c r="V235" s="43">
        <f t="shared" si="68"/>
        <v>0</v>
      </c>
      <c r="W235" s="43">
        <f t="shared" si="69"/>
        <v>0</v>
      </c>
      <c r="X235" s="43">
        <f t="shared" si="70"/>
        <v>0</v>
      </c>
      <c r="Y235" s="121" t="str">
        <f t="shared" si="63"/>
        <v>-</v>
      </c>
    </row>
    <row r="236" spans="1:25" ht="15">
      <c r="A236" s="8" t="s">
        <v>626</v>
      </c>
      <c r="B236" s="8" t="s">
        <v>627</v>
      </c>
      <c r="C236" s="8" t="s">
        <v>628</v>
      </c>
      <c r="D236" s="9">
        <f>'т.2020 выгрузка'!D213</f>
        <v>0</v>
      </c>
      <c r="E236" s="9">
        <f>'т.2020 выгрузка'!E213</f>
        <v>0</v>
      </c>
      <c r="F236" s="9">
        <f>'т.2020 выгрузка'!F213</f>
        <v>0</v>
      </c>
      <c r="G236" s="9">
        <f>'т.2020 выгрузка'!G213</f>
        <v>0</v>
      </c>
      <c r="H236" s="9">
        <f>'т.2020 выгрузка'!H213</f>
        <v>0</v>
      </c>
      <c r="I236" s="9">
        <f>'т.2020 выгрузка'!I213</f>
        <v>0</v>
      </c>
      <c r="J236" s="9">
        <f>'т.2020 выгрузка'!J213</f>
        <v>0</v>
      </c>
      <c r="K236" s="9">
        <f>'т.2020 выгрузка'!K213</f>
        <v>0</v>
      </c>
      <c r="L236" s="9">
        <f>'т.2020 выгрузка'!L213</f>
        <v>0</v>
      </c>
      <c r="M236" s="9">
        <f>'т.2020 выгрузка'!M213</f>
        <v>0</v>
      </c>
      <c r="N236" s="9">
        <f>'т.2020 выгрузка'!N213</f>
        <v>0</v>
      </c>
      <c r="O236" s="9">
        <f>'т.2020 выгрузка'!O213</f>
        <v>0</v>
      </c>
      <c r="P236" s="43">
        <f t="shared" si="64"/>
        <v>0</v>
      </c>
      <c r="Q236" s="43">
        <f t="shared" si="60"/>
        <v>0</v>
      </c>
      <c r="R236" s="99" t="str">
        <f t="shared" si="62"/>
        <v>0</v>
      </c>
      <c r="S236" s="43">
        <f t="shared" si="65"/>
        <v>0</v>
      </c>
      <c r="T236" s="43">
        <f t="shared" si="66"/>
        <v>0</v>
      </c>
      <c r="U236" s="43">
        <f t="shared" si="67"/>
        <v>0</v>
      </c>
      <c r="V236" s="43">
        <f t="shared" si="68"/>
        <v>0</v>
      </c>
      <c r="W236" s="43">
        <f t="shared" si="69"/>
        <v>0</v>
      </c>
      <c r="X236" s="43">
        <f t="shared" si="70"/>
        <v>0</v>
      </c>
      <c r="Y236" s="121" t="str">
        <f t="shared" si="63"/>
        <v>-</v>
      </c>
    </row>
    <row r="237" spans="1:25" ht="15">
      <c r="A237" s="8" t="s">
        <v>629</v>
      </c>
      <c r="B237" s="8" t="s">
        <v>630</v>
      </c>
      <c r="C237" s="8" t="s">
        <v>631</v>
      </c>
      <c r="D237" s="9">
        <f>'т.2020 выгрузка'!D214</f>
        <v>0</v>
      </c>
      <c r="E237" s="9">
        <f>'т.2020 выгрузка'!E214</f>
        <v>0</v>
      </c>
      <c r="F237" s="9">
        <f>'т.2020 выгрузка'!F214</f>
        <v>0</v>
      </c>
      <c r="G237" s="9">
        <f>'т.2020 выгрузка'!G214</f>
        <v>0</v>
      </c>
      <c r="H237" s="9">
        <f>'т.2020 выгрузка'!H214</f>
        <v>0</v>
      </c>
      <c r="I237" s="9">
        <f>'т.2020 выгрузка'!I214</f>
        <v>0</v>
      </c>
      <c r="J237" s="9">
        <f>'т.2020 выгрузка'!J214</f>
        <v>0</v>
      </c>
      <c r="K237" s="9">
        <f>'т.2020 выгрузка'!K214</f>
        <v>0</v>
      </c>
      <c r="L237" s="9">
        <f>'т.2020 выгрузка'!L214</f>
        <v>0</v>
      </c>
      <c r="M237" s="9">
        <f>'т.2020 выгрузка'!M214</f>
        <v>0</v>
      </c>
      <c r="N237" s="9">
        <f>'т.2020 выгрузка'!N214</f>
        <v>0</v>
      </c>
      <c r="O237" s="9">
        <f>'т.2020 выгрузка'!O214</f>
        <v>0</v>
      </c>
      <c r="P237" s="43">
        <f t="shared" si="64"/>
        <v>0</v>
      </c>
      <c r="Q237" s="43">
        <f t="shared" si="60"/>
        <v>0</v>
      </c>
      <c r="R237" s="99" t="str">
        <f t="shared" si="62"/>
        <v>0</v>
      </c>
      <c r="S237" s="43">
        <f t="shared" si="65"/>
        <v>0</v>
      </c>
      <c r="T237" s="43">
        <f t="shared" si="66"/>
        <v>0</v>
      </c>
      <c r="U237" s="43">
        <f t="shared" si="67"/>
        <v>0</v>
      </c>
      <c r="V237" s="43">
        <f t="shared" si="68"/>
        <v>0</v>
      </c>
      <c r="W237" s="43">
        <f t="shared" si="69"/>
        <v>0</v>
      </c>
      <c r="X237" s="43">
        <f t="shared" si="70"/>
        <v>0</v>
      </c>
      <c r="Y237" s="121" t="str">
        <f t="shared" si="63"/>
        <v>-</v>
      </c>
    </row>
    <row r="238" spans="1:25" ht="26.25">
      <c r="A238" s="8" t="s">
        <v>632</v>
      </c>
      <c r="B238" s="8" t="s">
        <v>633</v>
      </c>
      <c r="C238" s="8" t="s">
        <v>634</v>
      </c>
      <c r="D238" s="9">
        <f>'т.2020 выгрузка'!D215</f>
        <v>0</v>
      </c>
      <c r="E238" s="9">
        <f>'т.2020 выгрузка'!E215</f>
        <v>0</v>
      </c>
      <c r="F238" s="9">
        <f>'т.2020 выгрузка'!F215</f>
        <v>0</v>
      </c>
      <c r="G238" s="9">
        <f>'т.2020 выгрузка'!G215</f>
        <v>0</v>
      </c>
      <c r="H238" s="9">
        <f>'т.2020 выгрузка'!H215</f>
        <v>0</v>
      </c>
      <c r="I238" s="9">
        <f>'т.2020 выгрузка'!I215</f>
        <v>0</v>
      </c>
      <c r="J238" s="9">
        <f>'т.2020 выгрузка'!J215</f>
        <v>0</v>
      </c>
      <c r="K238" s="9">
        <f>'т.2020 выгрузка'!K215</f>
        <v>0</v>
      </c>
      <c r="L238" s="9">
        <f>'т.2020 выгрузка'!L215</f>
        <v>0</v>
      </c>
      <c r="M238" s="9">
        <f>'т.2020 выгрузка'!M215</f>
        <v>0</v>
      </c>
      <c r="N238" s="9">
        <f>'т.2020 выгрузка'!N215</f>
        <v>0</v>
      </c>
      <c r="O238" s="9">
        <f>'т.2020 выгрузка'!O215</f>
        <v>0</v>
      </c>
      <c r="P238" s="43">
        <f t="shared" si="64"/>
        <v>0</v>
      </c>
      <c r="Q238" s="43">
        <f t="shared" si="60"/>
        <v>0</v>
      </c>
      <c r="R238" s="99" t="str">
        <f t="shared" si="62"/>
        <v>0</v>
      </c>
      <c r="S238" s="43">
        <f t="shared" si="65"/>
        <v>0</v>
      </c>
      <c r="T238" s="43">
        <f t="shared" si="66"/>
        <v>0</v>
      </c>
      <c r="U238" s="43">
        <f t="shared" si="67"/>
        <v>0</v>
      </c>
      <c r="V238" s="43">
        <f t="shared" si="68"/>
        <v>0</v>
      </c>
      <c r="W238" s="43">
        <f t="shared" si="69"/>
        <v>0</v>
      </c>
      <c r="X238" s="43">
        <f t="shared" si="70"/>
        <v>0</v>
      </c>
      <c r="Y238" s="121" t="str">
        <f t="shared" si="63"/>
        <v>-</v>
      </c>
    </row>
    <row r="239" spans="1:25" ht="15">
      <c r="A239" s="8" t="s">
        <v>635</v>
      </c>
      <c r="B239" s="8" t="s">
        <v>636</v>
      </c>
      <c r="C239" s="8" t="s">
        <v>637</v>
      </c>
      <c r="D239" s="9">
        <f>'т.2020 выгрузка'!D216</f>
        <v>0</v>
      </c>
      <c r="E239" s="9">
        <f>'т.2020 выгрузка'!E216</f>
        <v>0</v>
      </c>
      <c r="F239" s="9">
        <f>'т.2020 выгрузка'!F216</f>
        <v>0</v>
      </c>
      <c r="G239" s="9">
        <f>'т.2020 выгрузка'!G216</f>
        <v>0</v>
      </c>
      <c r="H239" s="9">
        <f>'т.2020 выгрузка'!H216</f>
        <v>0</v>
      </c>
      <c r="I239" s="9">
        <f>'т.2020 выгрузка'!I216</f>
        <v>0</v>
      </c>
      <c r="J239" s="9">
        <f>'т.2020 выгрузка'!J216</f>
        <v>0</v>
      </c>
      <c r="K239" s="9">
        <f>'т.2020 выгрузка'!K216</f>
        <v>0</v>
      </c>
      <c r="L239" s="9">
        <f>'т.2020 выгрузка'!L216</f>
        <v>0</v>
      </c>
      <c r="M239" s="9">
        <f>'т.2020 выгрузка'!M216</f>
        <v>0</v>
      </c>
      <c r="N239" s="9">
        <f>'т.2020 выгрузка'!N216</f>
        <v>0</v>
      </c>
      <c r="O239" s="9">
        <f>'т.2020 выгрузка'!O216</f>
        <v>0</v>
      </c>
      <c r="P239" s="43">
        <f t="shared" si="64"/>
        <v>0</v>
      </c>
      <c r="Q239" s="43">
        <f t="shared" si="60"/>
        <v>0</v>
      </c>
      <c r="R239" s="99" t="str">
        <f t="shared" si="62"/>
        <v>0</v>
      </c>
      <c r="S239" s="43">
        <f t="shared" si="65"/>
        <v>0</v>
      </c>
      <c r="T239" s="43">
        <f t="shared" si="66"/>
        <v>0</v>
      </c>
      <c r="U239" s="43">
        <f t="shared" si="67"/>
        <v>0</v>
      </c>
      <c r="V239" s="43">
        <f t="shared" si="68"/>
        <v>0</v>
      </c>
      <c r="W239" s="43">
        <f t="shared" si="69"/>
        <v>0</v>
      </c>
      <c r="X239" s="43">
        <f t="shared" si="70"/>
        <v>0</v>
      </c>
      <c r="Y239" s="121" t="str">
        <f t="shared" si="63"/>
        <v>-</v>
      </c>
    </row>
    <row r="240" spans="1:25" ht="15">
      <c r="A240" s="8" t="s">
        <v>638</v>
      </c>
      <c r="B240" s="8" t="s">
        <v>639</v>
      </c>
      <c r="C240" s="8" t="s">
        <v>640</v>
      </c>
      <c r="D240" s="9">
        <f>'т.2020 выгрузка'!D217</f>
        <v>0</v>
      </c>
      <c r="E240" s="9">
        <f>'т.2020 выгрузка'!E217</f>
        <v>0</v>
      </c>
      <c r="F240" s="9">
        <f>'т.2020 выгрузка'!F217</f>
        <v>0</v>
      </c>
      <c r="G240" s="9">
        <f>'т.2020 выгрузка'!G217</f>
        <v>0</v>
      </c>
      <c r="H240" s="9">
        <f>'т.2020 выгрузка'!H217</f>
        <v>0</v>
      </c>
      <c r="I240" s="9">
        <f>'т.2020 выгрузка'!I217</f>
        <v>0</v>
      </c>
      <c r="J240" s="9">
        <f>'т.2020 выгрузка'!J217</f>
        <v>0</v>
      </c>
      <c r="K240" s="9">
        <f>'т.2020 выгрузка'!K217</f>
        <v>0</v>
      </c>
      <c r="L240" s="9">
        <f>'т.2020 выгрузка'!L217</f>
        <v>0</v>
      </c>
      <c r="M240" s="9">
        <f>'т.2020 выгрузка'!M217</f>
        <v>0</v>
      </c>
      <c r="N240" s="9">
        <f>'т.2020 выгрузка'!N217</f>
        <v>0</v>
      </c>
      <c r="O240" s="9">
        <f>'т.2020 выгрузка'!O217</f>
        <v>0</v>
      </c>
      <c r="P240" s="43">
        <f t="shared" si="64"/>
        <v>0</v>
      </c>
      <c r="Q240" s="43">
        <f t="shared" si="60"/>
        <v>0</v>
      </c>
      <c r="R240" s="99" t="str">
        <f t="shared" si="62"/>
        <v>0</v>
      </c>
      <c r="S240" s="43">
        <f t="shared" si="65"/>
        <v>0</v>
      </c>
      <c r="T240" s="43">
        <f t="shared" si="66"/>
        <v>0</v>
      </c>
      <c r="U240" s="43">
        <f t="shared" si="67"/>
        <v>0</v>
      </c>
      <c r="V240" s="43">
        <f t="shared" si="68"/>
        <v>0</v>
      </c>
      <c r="W240" s="43">
        <f t="shared" si="69"/>
        <v>0</v>
      </c>
      <c r="X240" s="43">
        <f t="shared" si="70"/>
        <v>0</v>
      </c>
      <c r="Y240" s="121" t="str">
        <f t="shared" si="63"/>
        <v>-</v>
      </c>
    </row>
    <row r="241" spans="1:25" ht="15">
      <c r="A241" s="16" t="s">
        <v>804</v>
      </c>
      <c r="B241" s="17"/>
      <c r="C241" s="17"/>
      <c r="D241" s="18">
        <f>D225-D226-D232-D234-D235-D237-D238-D239</f>
        <v>0</v>
      </c>
      <c r="E241" s="18">
        <f t="shared" ref="E241:O241" si="75">E225-E226-E232-E234-E235-E237-E238-E239</f>
        <v>0</v>
      </c>
      <c r="F241" s="18">
        <f t="shared" si="75"/>
        <v>0</v>
      </c>
      <c r="G241" s="18">
        <f t="shared" si="75"/>
        <v>0</v>
      </c>
      <c r="H241" s="18">
        <f t="shared" si="75"/>
        <v>0</v>
      </c>
      <c r="I241" s="18">
        <f t="shared" si="75"/>
        <v>0</v>
      </c>
      <c r="J241" s="18">
        <f t="shared" si="75"/>
        <v>0</v>
      </c>
      <c r="K241" s="18">
        <f t="shared" si="75"/>
        <v>0</v>
      </c>
      <c r="L241" s="18">
        <f t="shared" si="75"/>
        <v>0</v>
      </c>
      <c r="M241" s="18">
        <f t="shared" si="75"/>
        <v>0</v>
      </c>
      <c r="N241" s="18">
        <f t="shared" si="75"/>
        <v>0</v>
      </c>
      <c r="O241" s="18">
        <f t="shared" si="75"/>
        <v>0</v>
      </c>
      <c r="P241" s="46">
        <f t="shared" si="64"/>
        <v>0</v>
      </c>
      <c r="Q241" s="46">
        <f t="shared" si="60"/>
        <v>0</v>
      </c>
      <c r="R241" s="99" t="str">
        <f t="shared" si="62"/>
        <v>0</v>
      </c>
      <c r="S241" s="46">
        <f t="shared" si="65"/>
        <v>0</v>
      </c>
      <c r="T241" s="46">
        <f t="shared" si="66"/>
        <v>0</v>
      </c>
      <c r="U241" s="46">
        <f t="shared" si="67"/>
        <v>0</v>
      </c>
      <c r="V241" s="46">
        <f t="shared" si="68"/>
        <v>0</v>
      </c>
      <c r="W241" s="46">
        <f t="shared" si="69"/>
        <v>0</v>
      </c>
      <c r="X241" s="46">
        <f t="shared" si="70"/>
        <v>0</v>
      </c>
      <c r="Y241" s="121" t="str">
        <f t="shared" si="63"/>
        <v>-</v>
      </c>
    </row>
    <row r="242" spans="1:25" ht="15">
      <c r="A242" s="8" t="s">
        <v>641</v>
      </c>
      <c r="B242" s="8" t="s">
        <v>642</v>
      </c>
      <c r="C242" s="8" t="s">
        <v>643</v>
      </c>
      <c r="D242" s="9">
        <f>'т.2020 выгрузка'!D218</f>
        <v>0</v>
      </c>
      <c r="E242" s="9">
        <f>'т.2020 выгрузка'!E218</f>
        <v>0</v>
      </c>
      <c r="F242" s="9">
        <f>'т.2020 выгрузка'!F218</f>
        <v>0</v>
      </c>
      <c r="G242" s="9">
        <f>'т.2020 выгрузка'!G218</f>
        <v>0</v>
      </c>
      <c r="H242" s="9">
        <f>'т.2020 выгрузка'!H218</f>
        <v>0</v>
      </c>
      <c r="I242" s="9">
        <f>'т.2020 выгрузка'!I218</f>
        <v>0</v>
      </c>
      <c r="J242" s="9">
        <f>'т.2020 выгрузка'!J218</f>
        <v>0</v>
      </c>
      <c r="K242" s="9">
        <f>'т.2020 выгрузка'!K218</f>
        <v>0</v>
      </c>
      <c r="L242" s="9">
        <f>'т.2020 выгрузка'!L218</f>
        <v>0</v>
      </c>
      <c r="M242" s="9">
        <f>'т.2020 выгрузка'!M218</f>
        <v>0</v>
      </c>
      <c r="N242" s="9">
        <f>'т.2020 выгрузка'!N218</f>
        <v>0</v>
      </c>
      <c r="O242" s="9">
        <f>'т.2020 выгрузка'!O218</f>
        <v>0</v>
      </c>
      <c r="P242" s="43">
        <f t="shared" si="64"/>
        <v>0</v>
      </c>
      <c r="Q242" s="43">
        <f t="shared" si="60"/>
        <v>0</v>
      </c>
      <c r="R242" s="99" t="str">
        <f t="shared" si="62"/>
        <v>0</v>
      </c>
      <c r="S242" s="43">
        <f t="shared" si="65"/>
        <v>0</v>
      </c>
      <c r="T242" s="43">
        <f t="shared" si="66"/>
        <v>0</v>
      </c>
      <c r="U242" s="43">
        <f t="shared" si="67"/>
        <v>0</v>
      </c>
      <c r="V242" s="43">
        <f t="shared" si="68"/>
        <v>0</v>
      </c>
      <c r="W242" s="43">
        <f t="shared" si="69"/>
        <v>0</v>
      </c>
      <c r="X242" s="43">
        <f t="shared" si="70"/>
        <v>0</v>
      </c>
      <c r="Y242" s="121" t="str">
        <f t="shared" si="63"/>
        <v>-</v>
      </c>
    </row>
    <row r="243" spans="1:25" ht="39">
      <c r="A243" s="8" t="s">
        <v>644</v>
      </c>
      <c r="B243" s="8" t="s">
        <v>645</v>
      </c>
      <c r="C243" s="8" t="s">
        <v>646</v>
      </c>
      <c r="D243" s="9">
        <f>'т.2020 выгрузка'!D219</f>
        <v>0</v>
      </c>
      <c r="E243" s="9">
        <f>'т.2020 выгрузка'!E219</f>
        <v>0</v>
      </c>
      <c r="F243" s="9">
        <f>'т.2020 выгрузка'!F219</f>
        <v>0</v>
      </c>
      <c r="G243" s="9">
        <f>'т.2020 выгрузка'!G219</f>
        <v>0</v>
      </c>
      <c r="H243" s="9">
        <f>'т.2020 выгрузка'!H219</f>
        <v>0</v>
      </c>
      <c r="I243" s="9">
        <f>'т.2020 выгрузка'!I219</f>
        <v>0</v>
      </c>
      <c r="J243" s="9">
        <f>'т.2020 выгрузка'!J219</f>
        <v>0</v>
      </c>
      <c r="K243" s="9">
        <f>'т.2020 выгрузка'!K219</f>
        <v>0</v>
      </c>
      <c r="L243" s="9">
        <f>'т.2020 выгрузка'!L219</f>
        <v>0</v>
      </c>
      <c r="M243" s="9">
        <f>'т.2020 выгрузка'!M219</f>
        <v>0</v>
      </c>
      <c r="N243" s="9">
        <f>'т.2020 выгрузка'!N219</f>
        <v>0</v>
      </c>
      <c r="O243" s="9">
        <f>'т.2020 выгрузка'!O219</f>
        <v>0</v>
      </c>
      <c r="P243" s="43">
        <f t="shared" si="64"/>
        <v>0</v>
      </c>
      <c r="Q243" s="43">
        <f t="shared" si="60"/>
        <v>0</v>
      </c>
      <c r="R243" s="99" t="str">
        <f t="shared" si="62"/>
        <v>0</v>
      </c>
      <c r="S243" s="43">
        <f t="shared" si="65"/>
        <v>0</v>
      </c>
      <c r="T243" s="43">
        <f t="shared" si="66"/>
        <v>0</v>
      </c>
      <c r="U243" s="43">
        <f t="shared" si="67"/>
        <v>0</v>
      </c>
      <c r="V243" s="43">
        <f t="shared" si="68"/>
        <v>0</v>
      </c>
      <c r="W243" s="43">
        <f t="shared" si="69"/>
        <v>0</v>
      </c>
      <c r="X243" s="43">
        <f t="shared" si="70"/>
        <v>0</v>
      </c>
      <c r="Y243" s="121" t="str">
        <f t="shared" si="63"/>
        <v>-</v>
      </c>
    </row>
    <row r="244" spans="1:25" ht="15">
      <c r="A244" s="8" t="s">
        <v>647</v>
      </c>
      <c r="B244" s="8" t="s">
        <v>648</v>
      </c>
      <c r="C244" s="8" t="s">
        <v>649</v>
      </c>
      <c r="D244" s="9">
        <f>'т.2020 выгрузка'!D220</f>
        <v>0</v>
      </c>
      <c r="E244" s="9">
        <f>'т.2020 выгрузка'!E220</f>
        <v>0</v>
      </c>
      <c r="F244" s="9">
        <f>'т.2020 выгрузка'!F220</f>
        <v>0</v>
      </c>
      <c r="G244" s="9">
        <f>'т.2020 выгрузка'!G220</f>
        <v>0</v>
      </c>
      <c r="H244" s="9">
        <f>'т.2020 выгрузка'!H220</f>
        <v>0</v>
      </c>
      <c r="I244" s="9">
        <f>'т.2020 выгрузка'!I220</f>
        <v>0</v>
      </c>
      <c r="J244" s="9">
        <f>'т.2020 выгрузка'!J220</f>
        <v>0</v>
      </c>
      <c r="K244" s="9">
        <f>'т.2020 выгрузка'!K220</f>
        <v>0</v>
      </c>
      <c r="L244" s="9">
        <f>'т.2020 выгрузка'!L220</f>
        <v>0</v>
      </c>
      <c r="M244" s="9">
        <f>'т.2020 выгрузка'!M220</f>
        <v>0</v>
      </c>
      <c r="N244" s="9">
        <f>'т.2020 выгрузка'!N220</f>
        <v>0</v>
      </c>
      <c r="O244" s="9">
        <f>'т.2020 выгрузка'!O220</f>
        <v>0</v>
      </c>
      <c r="P244" s="43">
        <f t="shared" si="64"/>
        <v>0</v>
      </c>
      <c r="Q244" s="43">
        <f t="shared" si="60"/>
        <v>0</v>
      </c>
      <c r="R244" s="99" t="str">
        <f t="shared" si="62"/>
        <v>0</v>
      </c>
      <c r="S244" s="43">
        <f t="shared" si="65"/>
        <v>0</v>
      </c>
      <c r="T244" s="43">
        <f t="shared" si="66"/>
        <v>0</v>
      </c>
      <c r="U244" s="43">
        <f t="shared" si="67"/>
        <v>0</v>
      </c>
      <c r="V244" s="43">
        <f t="shared" si="68"/>
        <v>0</v>
      </c>
      <c r="W244" s="43">
        <f t="shared" si="69"/>
        <v>0</v>
      </c>
      <c r="X244" s="43">
        <f t="shared" si="70"/>
        <v>0</v>
      </c>
      <c r="Y244" s="121" t="str">
        <f t="shared" si="63"/>
        <v>-</v>
      </c>
    </row>
    <row r="245" spans="1:25" ht="26.25">
      <c r="A245" s="8" t="s">
        <v>650</v>
      </c>
      <c r="B245" s="8" t="s">
        <v>651</v>
      </c>
      <c r="C245" s="8" t="s">
        <v>652</v>
      </c>
      <c r="D245" s="9">
        <f>'т.2020 выгрузка'!D221</f>
        <v>0</v>
      </c>
      <c r="E245" s="9">
        <f>'т.2020 выгрузка'!E221</f>
        <v>0</v>
      </c>
      <c r="F245" s="9">
        <f>'т.2020 выгрузка'!F221</f>
        <v>0</v>
      </c>
      <c r="G245" s="9">
        <f>'т.2020 выгрузка'!G221</f>
        <v>0</v>
      </c>
      <c r="H245" s="9">
        <f>'т.2020 выгрузка'!H221</f>
        <v>0</v>
      </c>
      <c r="I245" s="9">
        <f>'т.2020 выгрузка'!I221</f>
        <v>0</v>
      </c>
      <c r="J245" s="9">
        <f>'т.2020 выгрузка'!J221</f>
        <v>0</v>
      </c>
      <c r="K245" s="9">
        <f>'т.2020 выгрузка'!K221</f>
        <v>0</v>
      </c>
      <c r="L245" s="9">
        <f>'т.2020 выгрузка'!L221</f>
        <v>0</v>
      </c>
      <c r="M245" s="9">
        <f>'т.2020 выгрузка'!M221</f>
        <v>0</v>
      </c>
      <c r="N245" s="9">
        <f>'т.2020 выгрузка'!N221</f>
        <v>0</v>
      </c>
      <c r="O245" s="9">
        <f>'т.2020 выгрузка'!O221</f>
        <v>0</v>
      </c>
      <c r="P245" s="43">
        <f t="shared" si="64"/>
        <v>0</v>
      </c>
      <c r="Q245" s="43">
        <f t="shared" si="60"/>
        <v>0</v>
      </c>
      <c r="R245" s="99" t="str">
        <f t="shared" si="62"/>
        <v>0</v>
      </c>
      <c r="S245" s="43">
        <f t="shared" si="65"/>
        <v>0</v>
      </c>
      <c r="T245" s="43">
        <f t="shared" si="66"/>
        <v>0</v>
      </c>
      <c r="U245" s="43">
        <f t="shared" si="67"/>
        <v>0</v>
      </c>
      <c r="V245" s="43">
        <f t="shared" si="68"/>
        <v>0</v>
      </c>
      <c r="W245" s="43">
        <f t="shared" si="69"/>
        <v>0</v>
      </c>
      <c r="X245" s="43">
        <f t="shared" si="70"/>
        <v>0</v>
      </c>
      <c r="Y245" s="121" t="str">
        <f t="shared" si="63"/>
        <v>-</v>
      </c>
    </row>
    <row r="246" spans="1:25" ht="39">
      <c r="A246" s="8" t="s">
        <v>653</v>
      </c>
      <c r="B246" s="8" t="s">
        <v>654</v>
      </c>
      <c r="C246" s="8" t="s">
        <v>655</v>
      </c>
      <c r="D246" s="9">
        <f>'т.2020 выгрузка'!D222</f>
        <v>0</v>
      </c>
      <c r="E246" s="9">
        <f>'т.2020 выгрузка'!E222</f>
        <v>0</v>
      </c>
      <c r="F246" s="9">
        <f>'т.2020 выгрузка'!F222</f>
        <v>0</v>
      </c>
      <c r="G246" s="9">
        <f>'т.2020 выгрузка'!G222</f>
        <v>0</v>
      </c>
      <c r="H246" s="9">
        <f>'т.2020 выгрузка'!H222</f>
        <v>0</v>
      </c>
      <c r="I246" s="9">
        <f>'т.2020 выгрузка'!I222</f>
        <v>0</v>
      </c>
      <c r="J246" s="9">
        <f>'т.2020 выгрузка'!J222</f>
        <v>0</v>
      </c>
      <c r="K246" s="9">
        <f>'т.2020 выгрузка'!K222</f>
        <v>0</v>
      </c>
      <c r="L246" s="9">
        <f>'т.2020 выгрузка'!L222</f>
        <v>0</v>
      </c>
      <c r="M246" s="9">
        <f>'т.2020 выгрузка'!M222</f>
        <v>0</v>
      </c>
      <c r="N246" s="9">
        <f>'т.2020 выгрузка'!N222</f>
        <v>0</v>
      </c>
      <c r="O246" s="9">
        <f>'т.2020 выгрузка'!O222</f>
        <v>0</v>
      </c>
      <c r="P246" s="43">
        <f t="shared" si="64"/>
        <v>0</v>
      </c>
      <c r="Q246" s="43">
        <f t="shared" si="60"/>
        <v>0</v>
      </c>
      <c r="R246" s="99" t="str">
        <f t="shared" si="62"/>
        <v>0</v>
      </c>
      <c r="S246" s="43">
        <f t="shared" si="65"/>
        <v>0</v>
      </c>
      <c r="T246" s="43">
        <f t="shared" si="66"/>
        <v>0</v>
      </c>
      <c r="U246" s="43">
        <f t="shared" si="67"/>
        <v>0</v>
      </c>
      <c r="V246" s="43">
        <f t="shared" si="68"/>
        <v>0</v>
      </c>
      <c r="W246" s="43">
        <f t="shared" si="69"/>
        <v>0</v>
      </c>
      <c r="X246" s="43">
        <f t="shared" si="70"/>
        <v>0</v>
      </c>
      <c r="Y246" s="121" t="str">
        <f t="shared" si="63"/>
        <v>-</v>
      </c>
    </row>
    <row r="247" spans="1:25" ht="15">
      <c r="A247" s="8" t="s">
        <v>656</v>
      </c>
      <c r="B247" s="8" t="s">
        <v>657</v>
      </c>
      <c r="C247" s="8" t="s">
        <v>658</v>
      </c>
      <c r="D247" s="9">
        <f>'т.2020 выгрузка'!D223</f>
        <v>0</v>
      </c>
      <c r="E247" s="9">
        <f>'т.2020 выгрузка'!E223</f>
        <v>0</v>
      </c>
      <c r="F247" s="9">
        <f>'т.2020 выгрузка'!F223</f>
        <v>0</v>
      </c>
      <c r="G247" s="9">
        <f>'т.2020 выгрузка'!G223</f>
        <v>0</v>
      </c>
      <c r="H247" s="9">
        <f>'т.2020 выгрузка'!H223</f>
        <v>0</v>
      </c>
      <c r="I247" s="9">
        <f>'т.2020 выгрузка'!I223</f>
        <v>0</v>
      </c>
      <c r="J247" s="9">
        <f>'т.2020 выгрузка'!J223</f>
        <v>0</v>
      </c>
      <c r="K247" s="9">
        <f>'т.2020 выгрузка'!K223</f>
        <v>0</v>
      </c>
      <c r="L247" s="9">
        <f>'т.2020 выгрузка'!L223</f>
        <v>0</v>
      </c>
      <c r="M247" s="9">
        <f>'т.2020 выгрузка'!M223</f>
        <v>0</v>
      </c>
      <c r="N247" s="9">
        <f>'т.2020 выгрузка'!N223</f>
        <v>0</v>
      </c>
      <c r="O247" s="9">
        <f>'т.2020 выгрузка'!O223</f>
        <v>0</v>
      </c>
      <c r="P247" s="43">
        <f t="shared" si="64"/>
        <v>0</v>
      </c>
      <c r="Q247" s="43">
        <f t="shared" si="60"/>
        <v>0</v>
      </c>
      <c r="R247" s="99" t="str">
        <f t="shared" si="62"/>
        <v>0</v>
      </c>
      <c r="S247" s="43">
        <f t="shared" si="65"/>
        <v>0</v>
      </c>
      <c r="T247" s="43">
        <f t="shared" si="66"/>
        <v>0</v>
      </c>
      <c r="U247" s="43">
        <f t="shared" si="67"/>
        <v>0</v>
      </c>
      <c r="V247" s="43">
        <f t="shared" si="68"/>
        <v>0</v>
      </c>
      <c r="W247" s="43">
        <f t="shared" si="69"/>
        <v>0</v>
      </c>
      <c r="X247" s="43">
        <f t="shared" si="70"/>
        <v>0</v>
      </c>
      <c r="Y247" s="121" t="str">
        <f t="shared" si="63"/>
        <v>-</v>
      </c>
    </row>
    <row r="248" spans="1:25" ht="26.25">
      <c r="A248" s="8" t="s">
        <v>659</v>
      </c>
      <c r="B248" s="8" t="s">
        <v>660</v>
      </c>
      <c r="C248" s="8" t="s">
        <v>661</v>
      </c>
      <c r="D248" s="9">
        <f>'т.2020 выгрузка'!D224</f>
        <v>0</v>
      </c>
      <c r="E248" s="9">
        <f>'т.2020 выгрузка'!E224</f>
        <v>0</v>
      </c>
      <c r="F248" s="9">
        <f>'т.2020 выгрузка'!F224</f>
        <v>0</v>
      </c>
      <c r="G248" s="9">
        <f>'т.2020 выгрузка'!G224</f>
        <v>0</v>
      </c>
      <c r="H248" s="9">
        <f>'т.2020 выгрузка'!H224</f>
        <v>0</v>
      </c>
      <c r="I248" s="9">
        <f>'т.2020 выгрузка'!I224</f>
        <v>0</v>
      </c>
      <c r="J248" s="9">
        <f>'т.2020 выгрузка'!J224</f>
        <v>0</v>
      </c>
      <c r="K248" s="9">
        <f>'т.2020 выгрузка'!K224</f>
        <v>0</v>
      </c>
      <c r="L248" s="9">
        <f>'т.2020 выгрузка'!L224</f>
        <v>0</v>
      </c>
      <c r="M248" s="9">
        <f>'т.2020 выгрузка'!M224</f>
        <v>0</v>
      </c>
      <c r="N248" s="9">
        <f>'т.2020 выгрузка'!N224</f>
        <v>0</v>
      </c>
      <c r="O248" s="9">
        <f>'т.2020 выгрузка'!O224</f>
        <v>0</v>
      </c>
      <c r="P248" s="43">
        <f t="shared" si="64"/>
        <v>0</v>
      </c>
      <c r="Q248" s="43">
        <f t="shared" ref="Q248:Q290" si="76">D248-G248</f>
        <v>0</v>
      </c>
      <c r="R248" s="99" t="str">
        <f t="shared" si="62"/>
        <v>0</v>
      </c>
      <c r="S248" s="43">
        <f t="shared" si="65"/>
        <v>0</v>
      </c>
      <c r="T248" s="43">
        <f t="shared" si="66"/>
        <v>0</v>
      </c>
      <c r="U248" s="43">
        <f t="shared" si="67"/>
        <v>0</v>
      </c>
      <c r="V248" s="43">
        <f t="shared" si="68"/>
        <v>0</v>
      </c>
      <c r="W248" s="43">
        <f t="shared" si="69"/>
        <v>0</v>
      </c>
      <c r="X248" s="43">
        <f t="shared" si="70"/>
        <v>0</v>
      </c>
      <c r="Y248" s="121" t="str">
        <f t="shared" si="63"/>
        <v>-</v>
      </c>
    </row>
    <row r="249" spans="1:25" ht="26.25">
      <c r="A249" s="8" t="s">
        <v>662</v>
      </c>
      <c r="B249" s="8" t="s">
        <v>663</v>
      </c>
      <c r="C249" s="8" t="s">
        <v>664</v>
      </c>
      <c r="D249" s="9">
        <f>'т.2020 выгрузка'!D225</f>
        <v>0</v>
      </c>
      <c r="E249" s="9">
        <f>'т.2020 выгрузка'!E225</f>
        <v>0</v>
      </c>
      <c r="F249" s="9">
        <f>'т.2020 выгрузка'!F225</f>
        <v>0</v>
      </c>
      <c r="G249" s="9">
        <f>'т.2020 выгрузка'!G225</f>
        <v>0</v>
      </c>
      <c r="H249" s="9">
        <f>'т.2020 выгрузка'!H225</f>
        <v>0</v>
      </c>
      <c r="I249" s="9">
        <f>'т.2020 выгрузка'!I225</f>
        <v>0</v>
      </c>
      <c r="J249" s="9">
        <f>'т.2020 выгрузка'!J225</f>
        <v>0</v>
      </c>
      <c r="K249" s="9">
        <f>'т.2020 выгрузка'!K225</f>
        <v>0</v>
      </c>
      <c r="L249" s="9">
        <f>'т.2020 выгрузка'!L225</f>
        <v>0</v>
      </c>
      <c r="M249" s="9">
        <f>'т.2020 выгрузка'!M225</f>
        <v>0</v>
      </c>
      <c r="N249" s="9">
        <f>'т.2020 выгрузка'!N225</f>
        <v>0</v>
      </c>
      <c r="O249" s="9">
        <f>'т.2020 выгрузка'!O225</f>
        <v>0</v>
      </c>
      <c r="P249" s="43">
        <f t="shared" si="64"/>
        <v>0</v>
      </c>
      <c r="Q249" s="43">
        <f t="shared" si="76"/>
        <v>0</v>
      </c>
      <c r="R249" s="99" t="str">
        <f t="shared" si="62"/>
        <v>0</v>
      </c>
      <c r="S249" s="43">
        <f t="shared" si="65"/>
        <v>0</v>
      </c>
      <c r="T249" s="43">
        <f t="shared" si="66"/>
        <v>0</v>
      </c>
      <c r="U249" s="43">
        <f t="shared" si="67"/>
        <v>0</v>
      </c>
      <c r="V249" s="43">
        <f t="shared" si="68"/>
        <v>0</v>
      </c>
      <c r="W249" s="43">
        <f t="shared" si="69"/>
        <v>0</v>
      </c>
      <c r="X249" s="43">
        <f t="shared" si="70"/>
        <v>0</v>
      </c>
      <c r="Y249" s="121" t="str">
        <f t="shared" si="63"/>
        <v>-</v>
      </c>
    </row>
    <row r="250" spans="1:25" ht="15">
      <c r="A250" s="8" t="s">
        <v>665</v>
      </c>
      <c r="B250" s="8" t="s">
        <v>666</v>
      </c>
      <c r="C250" s="8" t="s">
        <v>667</v>
      </c>
      <c r="D250" s="9">
        <f>'т.2020 выгрузка'!D226</f>
        <v>0</v>
      </c>
      <c r="E250" s="9">
        <f>'т.2020 выгрузка'!E226</f>
        <v>0</v>
      </c>
      <c r="F250" s="9">
        <f>'т.2020 выгрузка'!F226</f>
        <v>0</v>
      </c>
      <c r="G250" s="9">
        <f>'т.2020 выгрузка'!G226</f>
        <v>0</v>
      </c>
      <c r="H250" s="9">
        <f>'т.2020 выгрузка'!H226</f>
        <v>0</v>
      </c>
      <c r="I250" s="9">
        <f>'т.2020 выгрузка'!I226</f>
        <v>0</v>
      </c>
      <c r="J250" s="9">
        <f>'т.2020 выгрузка'!J226</f>
        <v>0</v>
      </c>
      <c r="K250" s="9">
        <f>'т.2020 выгрузка'!K226</f>
        <v>0</v>
      </c>
      <c r="L250" s="9">
        <f>'т.2020 выгрузка'!L226</f>
        <v>0</v>
      </c>
      <c r="M250" s="9">
        <f>'т.2020 выгрузка'!M226</f>
        <v>0</v>
      </c>
      <c r="N250" s="9">
        <f>'т.2020 выгрузка'!N226</f>
        <v>0</v>
      </c>
      <c r="O250" s="9">
        <f>'т.2020 выгрузка'!O226</f>
        <v>0</v>
      </c>
      <c r="P250" s="43">
        <f t="shared" si="64"/>
        <v>0</v>
      </c>
      <c r="Q250" s="43">
        <f t="shared" si="76"/>
        <v>0</v>
      </c>
      <c r="R250" s="99" t="str">
        <f t="shared" si="62"/>
        <v>0</v>
      </c>
      <c r="S250" s="43">
        <f t="shared" si="65"/>
        <v>0</v>
      </c>
      <c r="T250" s="43">
        <f t="shared" si="66"/>
        <v>0</v>
      </c>
      <c r="U250" s="43">
        <f t="shared" si="67"/>
        <v>0</v>
      </c>
      <c r="V250" s="43">
        <f t="shared" si="68"/>
        <v>0</v>
      </c>
      <c r="W250" s="43">
        <f t="shared" si="69"/>
        <v>0</v>
      </c>
      <c r="X250" s="43">
        <f t="shared" si="70"/>
        <v>0</v>
      </c>
      <c r="Y250" s="121" t="str">
        <f t="shared" si="63"/>
        <v>-</v>
      </c>
    </row>
    <row r="251" spans="1:25" ht="15">
      <c r="A251" s="8" t="s">
        <v>668</v>
      </c>
      <c r="B251" s="8" t="s">
        <v>669</v>
      </c>
      <c r="C251" s="8" t="s">
        <v>670</v>
      </c>
      <c r="D251" s="9">
        <f>'т.2020 выгрузка'!D227</f>
        <v>0</v>
      </c>
      <c r="E251" s="9">
        <f>'т.2020 выгрузка'!E227</f>
        <v>0</v>
      </c>
      <c r="F251" s="9">
        <f>'т.2020 выгрузка'!F227</f>
        <v>0</v>
      </c>
      <c r="G251" s="9">
        <f>'т.2020 выгрузка'!G227</f>
        <v>0</v>
      </c>
      <c r="H251" s="9">
        <f>'т.2020 выгрузка'!H227</f>
        <v>0</v>
      </c>
      <c r="I251" s="9">
        <f>'т.2020 выгрузка'!I227</f>
        <v>0</v>
      </c>
      <c r="J251" s="9">
        <f>'т.2020 выгрузка'!J227</f>
        <v>0</v>
      </c>
      <c r="K251" s="9">
        <f>'т.2020 выгрузка'!K227</f>
        <v>0</v>
      </c>
      <c r="L251" s="9">
        <f>'т.2020 выгрузка'!L227</f>
        <v>0</v>
      </c>
      <c r="M251" s="9">
        <f>'т.2020 выгрузка'!M227</f>
        <v>0</v>
      </c>
      <c r="N251" s="9">
        <f>'т.2020 выгрузка'!N227</f>
        <v>0</v>
      </c>
      <c r="O251" s="9">
        <f>'т.2020 выгрузка'!O227</f>
        <v>0</v>
      </c>
      <c r="P251" s="43">
        <f t="shared" si="64"/>
        <v>0</v>
      </c>
      <c r="Q251" s="43">
        <f t="shared" si="76"/>
        <v>0</v>
      </c>
      <c r="R251" s="99" t="str">
        <f t="shared" si="62"/>
        <v>0</v>
      </c>
      <c r="S251" s="43">
        <f t="shared" si="65"/>
        <v>0</v>
      </c>
      <c r="T251" s="43">
        <f t="shared" si="66"/>
        <v>0</v>
      </c>
      <c r="U251" s="43">
        <f t="shared" si="67"/>
        <v>0</v>
      </c>
      <c r="V251" s="43">
        <f t="shared" si="68"/>
        <v>0</v>
      </c>
      <c r="W251" s="43">
        <f t="shared" si="69"/>
        <v>0</v>
      </c>
      <c r="X251" s="43">
        <f t="shared" si="70"/>
        <v>0</v>
      </c>
      <c r="Y251" s="121" t="str">
        <f t="shared" si="63"/>
        <v>-</v>
      </c>
    </row>
    <row r="252" spans="1:25" ht="15">
      <c r="A252" s="8" t="s">
        <v>671</v>
      </c>
      <c r="B252" s="8" t="s">
        <v>672</v>
      </c>
      <c r="C252" s="8" t="s">
        <v>673</v>
      </c>
      <c r="D252" s="9">
        <f>'т.2020 выгрузка'!D228</f>
        <v>0</v>
      </c>
      <c r="E252" s="9">
        <f>'т.2020 выгрузка'!E228</f>
        <v>0</v>
      </c>
      <c r="F252" s="9">
        <f>'т.2020 выгрузка'!F228</f>
        <v>0</v>
      </c>
      <c r="G252" s="9">
        <f>'т.2020 выгрузка'!G228</f>
        <v>0</v>
      </c>
      <c r="H252" s="9">
        <f>'т.2020 выгрузка'!H228</f>
        <v>0</v>
      </c>
      <c r="I252" s="9">
        <f>'т.2020 выгрузка'!I228</f>
        <v>0</v>
      </c>
      <c r="J252" s="9">
        <f>'т.2020 выгрузка'!J228</f>
        <v>0</v>
      </c>
      <c r="K252" s="9">
        <f>'т.2020 выгрузка'!K228</f>
        <v>0</v>
      </c>
      <c r="L252" s="9">
        <f>'т.2020 выгрузка'!L228</f>
        <v>0</v>
      </c>
      <c r="M252" s="9">
        <f>'т.2020 выгрузка'!M228</f>
        <v>0</v>
      </c>
      <c r="N252" s="9">
        <f>'т.2020 выгрузка'!N228</f>
        <v>0</v>
      </c>
      <c r="O252" s="9">
        <f>'т.2020 выгрузка'!O228</f>
        <v>0</v>
      </c>
      <c r="P252" s="43">
        <f t="shared" si="64"/>
        <v>0</v>
      </c>
      <c r="Q252" s="43">
        <f t="shared" si="76"/>
        <v>0</v>
      </c>
      <c r="R252" s="99" t="str">
        <f t="shared" si="62"/>
        <v>0</v>
      </c>
      <c r="S252" s="43">
        <f t="shared" si="65"/>
        <v>0</v>
      </c>
      <c r="T252" s="43">
        <f t="shared" si="66"/>
        <v>0</v>
      </c>
      <c r="U252" s="43">
        <f t="shared" si="67"/>
        <v>0</v>
      </c>
      <c r="V252" s="43">
        <f t="shared" si="68"/>
        <v>0</v>
      </c>
      <c r="W252" s="43">
        <f t="shared" si="69"/>
        <v>0</v>
      </c>
      <c r="X252" s="43">
        <f t="shared" si="70"/>
        <v>0</v>
      </c>
      <c r="Y252" s="121" t="str">
        <f t="shared" si="63"/>
        <v>-</v>
      </c>
    </row>
    <row r="253" spans="1:25" ht="15">
      <c r="A253" s="8" t="s">
        <v>674</v>
      </c>
      <c r="B253" s="8" t="s">
        <v>675</v>
      </c>
      <c r="C253" s="8" t="s">
        <v>676</v>
      </c>
      <c r="D253" s="9">
        <f>'т.2020 выгрузка'!D229</f>
        <v>0</v>
      </c>
      <c r="E253" s="9">
        <f>'т.2020 выгрузка'!E229</f>
        <v>0</v>
      </c>
      <c r="F253" s="9">
        <f>'т.2020 выгрузка'!F229</f>
        <v>0</v>
      </c>
      <c r="G253" s="9">
        <f>'т.2020 выгрузка'!G229</f>
        <v>0</v>
      </c>
      <c r="H253" s="9">
        <f>'т.2020 выгрузка'!H229</f>
        <v>0</v>
      </c>
      <c r="I253" s="9">
        <f>'т.2020 выгрузка'!I229</f>
        <v>0</v>
      </c>
      <c r="J253" s="9">
        <f>'т.2020 выгрузка'!J229</f>
        <v>0</v>
      </c>
      <c r="K253" s="9">
        <f>'т.2020 выгрузка'!K229</f>
        <v>0</v>
      </c>
      <c r="L253" s="9">
        <f>'т.2020 выгрузка'!L229</f>
        <v>0</v>
      </c>
      <c r="M253" s="9">
        <f>'т.2020 выгрузка'!M229</f>
        <v>0</v>
      </c>
      <c r="N253" s="9">
        <f>'т.2020 выгрузка'!N229</f>
        <v>0</v>
      </c>
      <c r="O253" s="9">
        <f>'т.2020 выгрузка'!O229</f>
        <v>0</v>
      </c>
      <c r="P253" s="43">
        <f t="shared" si="64"/>
        <v>0</v>
      </c>
      <c r="Q253" s="43">
        <f t="shared" si="76"/>
        <v>0</v>
      </c>
      <c r="R253" s="99" t="str">
        <f t="shared" si="62"/>
        <v>0</v>
      </c>
      <c r="S253" s="43">
        <f t="shared" si="65"/>
        <v>0</v>
      </c>
      <c r="T253" s="43">
        <f t="shared" si="66"/>
        <v>0</v>
      </c>
      <c r="U253" s="43">
        <f t="shared" si="67"/>
        <v>0</v>
      </c>
      <c r="V253" s="43">
        <f t="shared" si="68"/>
        <v>0</v>
      </c>
      <c r="W253" s="43">
        <f t="shared" si="69"/>
        <v>0</v>
      </c>
      <c r="X253" s="43">
        <f t="shared" si="70"/>
        <v>0</v>
      </c>
      <c r="Y253" s="121" t="str">
        <f t="shared" si="63"/>
        <v>-</v>
      </c>
    </row>
    <row r="254" spans="1:25" ht="15">
      <c r="A254" s="8" t="s">
        <v>677</v>
      </c>
      <c r="B254" s="8" t="s">
        <v>678</v>
      </c>
      <c r="C254" s="8" t="s">
        <v>679</v>
      </c>
      <c r="D254" s="9">
        <f>'т.2020 выгрузка'!D230</f>
        <v>0</v>
      </c>
      <c r="E254" s="9">
        <f>'т.2020 выгрузка'!E230</f>
        <v>0</v>
      </c>
      <c r="F254" s="9">
        <f>'т.2020 выгрузка'!F230</f>
        <v>0</v>
      </c>
      <c r="G254" s="9">
        <f>'т.2020 выгрузка'!G230</f>
        <v>0</v>
      </c>
      <c r="H254" s="9">
        <f>'т.2020 выгрузка'!H230</f>
        <v>0</v>
      </c>
      <c r="I254" s="9">
        <f>'т.2020 выгрузка'!I230</f>
        <v>0</v>
      </c>
      <c r="J254" s="9">
        <f>'т.2020 выгрузка'!J230</f>
        <v>0</v>
      </c>
      <c r="K254" s="9">
        <f>'т.2020 выгрузка'!K230</f>
        <v>0</v>
      </c>
      <c r="L254" s="9">
        <f>'т.2020 выгрузка'!L230</f>
        <v>0</v>
      </c>
      <c r="M254" s="9">
        <f>'т.2020 выгрузка'!M230</f>
        <v>0</v>
      </c>
      <c r="N254" s="9">
        <f>'т.2020 выгрузка'!N230</f>
        <v>0</v>
      </c>
      <c r="O254" s="9">
        <f>'т.2020 выгрузка'!O230</f>
        <v>0</v>
      </c>
      <c r="P254" s="43">
        <f t="shared" si="64"/>
        <v>0</v>
      </c>
      <c r="Q254" s="43">
        <f t="shared" si="76"/>
        <v>0</v>
      </c>
      <c r="R254" s="99" t="str">
        <f t="shared" si="62"/>
        <v>0</v>
      </c>
      <c r="S254" s="43">
        <f t="shared" si="65"/>
        <v>0</v>
      </c>
      <c r="T254" s="43">
        <f t="shared" si="66"/>
        <v>0</v>
      </c>
      <c r="U254" s="43">
        <f t="shared" si="67"/>
        <v>0</v>
      </c>
      <c r="V254" s="43">
        <f t="shared" si="68"/>
        <v>0</v>
      </c>
      <c r="W254" s="43">
        <f t="shared" si="69"/>
        <v>0</v>
      </c>
      <c r="X254" s="43">
        <f t="shared" si="70"/>
        <v>0</v>
      </c>
      <c r="Y254" s="121" t="str">
        <f t="shared" si="63"/>
        <v>-</v>
      </c>
    </row>
    <row r="255" spans="1:25" ht="15">
      <c r="A255" s="25" t="s">
        <v>802</v>
      </c>
      <c r="B255" s="17"/>
      <c r="C255" s="17"/>
      <c r="D255" s="18">
        <f>D242-D243-D244-D245-D246-D247-D248-D249-D251-D252-D253-D254</f>
        <v>0</v>
      </c>
      <c r="E255" s="18">
        <f t="shared" ref="E255:O255" si="77">E242-E243-E244-E245-E246-E247-E248-E249-E251-E252-E253-E254</f>
        <v>0</v>
      </c>
      <c r="F255" s="18">
        <f t="shared" si="77"/>
        <v>0</v>
      </c>
      <c r="G255" s="18">
        <f t="shared" si="77"/>
        <v>0</v>
      </c>
      <c r="H255" s="18">
        <f t="shared" si="77"/>
        <v>0</v>
      </c>
      <c r="I255" s="18">
        <f t="shared" si="77"/>
        <v>0</v>
      </c>
      <c r="J255" s="18">
        <f t="shared" si="77"/>
        <v>0</v>
      </c>
      <c r="K255" s="18">
        <f t="shared" si="77"/>
        <v>0</v>
      </c>
      <c r="L255" s="18">
        <f t="shared" si="77"/>
        <v>0</v>
      </c>
      <c r="M255" s="18">
        <f t="shared" si="77"/>
        <v>0</v>
      </c>
      <c r="N255" s="18">
        <f t="shared" si="77"/>
        <v>0</v>
      </c>
      <c r="O255" s="18">
        <f t="shared" si="77"/>
        <v>0</v>
      </c>
      <c r="P255" s="46">
        <f t="shared" si="64"/>
        <v>0</v>
      </c>
      <c r="Q255" s="46">
        <f t="shared" si="76"/>
        <v>0</v>
      </c>
      <c r="R255" s="99" t="str">
        <f t="shared" si="62"/>
        <v>0</v>
      </c>
      <c r="S255" s="46">
        <f t="shared" si="65"/>
        <v>0</v>
      </c>
      <c r="T255" s="46">
        <f t="shared" si="66"/>
        <v>0</v>
      </c>
      <c r="U255" s="46">
        <f t="shared" si="67"/>
        <v>0</v>
      </c>
      <c r="V255" s="46">
        <f t="shared" si="68"/>
        <v>0</v>
      </c>
      <c r="W255" s="46">
        <f t="shared" si="69"/>
        <v>0</v>
      </c>
      <c r="X255" s="46">
        <f t="shared" si="70"/>
        <v>0</v>
      </c>
      <c r="Y255" s="121" t="str">
        <f t="shared" si="63"/>
        <v>-</v>
      </c>
    </row>
    <row r="256" spans="1:25" ht="26.25">
      <c r="A256" s="8" t="s">
        <v>680</v>
      </c>
      <c r="B256" s="8" t="s">
        <v>681</v>
      </c>
      <c r="C256" s="8" t="s">
        <v>682</v>
      </c>
      <c r="D256" s="9">
        <f>'т.2020 выгрузка'!D231</f>
        <v>0</v>
      </c>
      <c r="E256" s="9">
        <f>'т.2020 выгрузка'!E231</f>
        <v>0</v>
      </c>
      <c r="F256" s="9">
        <f>'т.2020 выгрузка'!F231</f>
        <v>0</v>
      </c>
      <c r="G256" s="9">
        <f>'т.2020 выгрузка'!G231</f>
        <v>0</v>
      </c>
      <c r="H256" s="9">
        <f>'т.2020 выгрузка'!H231</f>
        <v>0</v>
      </c>
      <c r="I256" s="9">
        <f>'т.2020 выгрузка'!I231</f>
        <v>0</v>
      </c>
      <c r="J256" s="9">
        <f>'т.2020 выгрузка'!J231</f>
        <v>0</v>
      </c>
      <c r="K256" s="9">
        <f>'т.2020 выгрузка'!K231</f>
        <v>0</v>
      </c>
      <c r="L256" s="9">
        <f>'т.2020 выгрузка'!L231</f>
        <v>0</v>
      </c>
      <c r="M256" s="9">
        <f>'т.2020 выгрузка'!M231</f>
        <v>0</v>
      </c>
      <c r="N256" s="9">
        <f>'т.2020 выгрузка'!N231</f>
        <v>0</v>
      </c>
      <c r="O256" s="9">
        <f>'т.2020 выгрузка'!O231</f>
        <v>0</v>
      </c>
      <c r="P256" s="43">
        <f t="shared" si="64"/>
        <v>0</v>
      </c>
      <c r="Q256" s="43">
        <f t="shared" si="76"/>
        <v>0</v>
      </c>
      <c r="R256" s="99" t="str">
        <f t="shared" si="62"/>
        <v>0</v>
      </c>
      <c r="S256" s="43">
        <f t="shared" si="65"/>
        <v>0</v>
      </c>
      <c r="T256" s="43">
        <f t="shared" si="66"/>
        <v>0</v>
      </c>
      <c r="U256" s="43">
        <f t="shared" si="67"/>
        <v>0</v>
      </c>
      <c r="V256" s="43">
        <f t="shared" si="68"/>
        <v>0</v>
      </c>
      <c r="W256" s="43">
        <f t="shared" si="69"/>
        <v>0</v>
      </c>
      <c r="X256" s="43">
        <f t="shared" si="70"/>
        <v>0</v>
      </c>
      <c r="Y256" s="121" t="str">
        <f t="shared" si="63"/>
        <v>-</v>
      </c>
    </row>
    <row r="257" spans="1:25" ht="26.25">
      <c r="A257" s="8" t="s">
        <v>683</v>
      </c>
      <c r="B257" s="8" t="s">
        <v>684</v>
      </c>
      <c r="C257" s="8" t="s">
        <v>685</v>
      </c>
      <c r="D257" s="9">
        <f>'т.2020 выгрузка'!D232</f>
        <v>0</v>
      </c>
      <c r="E257" s="9">
        <f>'т.2020 выгрузка'!E232</f>
        <v>0</v>
      </c>
      <c r="F257" s="9">
        <f>'т.2020 выгрузка'!F232</f>
        <v>0</v>
      </c>
      <c r="G257" s="9">
        <f>'т.2020 выгрузка'!G232</f>
        <v>0</v>
      </c>
      <c r="H257" s="9">
        <f>'т.2020 выгрузка'!H232</f>
        <v>0</v>
      </c>
      <c r="I257" s="9">
        <f>'т.2020 выгрузка'!I232</f>
        <v>0</v>
      </c>
      <c r="J257" s="9">
        <f>'т.2020 выгрузка'!J232</f>
        <v>0</v>
      </c>
      <c r="K257" s="9">
        <f>'т.2020 выгрузка'!K232</f>
        <v>0</v>
      </c>
      <c r="L257" s="9">
        <f>'т.2020 выгрузка'!L232</f>
        <v>0</v>
      </c>
      <c r="M257" s="9">
        <f>'т.2020 выгрузка'!M232</f>
        <v>0</v>
      </c>
      <c r="N257" s="9">
        <f>'т.2020 выгрузка'!N232</f>
        <v>0</v>
      </c>
      <c r="O257" s="9">
        <f>'т.2020 выгрузка'!O232</f>
        <v>0</v>
      </c>
      <c r="P257" s="43">
        <f t="shared" si="64"/>
        <v>0</v>
      </c>
      <c r="Q257" s="43">
        <f t="shared" si="76"/>
        <v>0</v>
      </c>
      <c r="R257" s="99" t="str">
        <f t="shared" si="62"/>
        <v>0</v>
      </c>
      <c r="S257" s="43">
        <f t="shared" si="65"/>
        <v>0</v>
      </c>
      <c r="T257" s="43">
        <f t="shared" si="66"/>
        <v>0</v>
      </c>
      <c r="U257" s="43">
        <f t="shared" si="67"/>
        <v>0</v>
      </c>
      <c r="V257" s="43">
        <f t="shared" si="68"/>
        <v>0</v>
      </c>
      <c r="W257" s="43">
        <f t="shared" si="69"/>
        <v>0</v>
      </c>
      <c r="X257" s="43">
        <f t="shared" si="70"/>
        <v>0</v>
      </c>
      <c r="Y257" s="121" t="str">
        <f t="shared" si="63"/>
        <v>-</v>
      </c>
    </row>
    <row r="258" spans="1:25" ht="39">
      <c r="A258" s="8" t="s">
        <v>686</v>
      </c>
      <c r="B258" s="8" t="s">
        <v>687</v>
      </c>
      <c r="C258" s="8" t="s">
        <v>688</v>
      </c>
      <c r="D258" s="9">
        <f>'т.2020 выгрузка'!D233</f>
        <v>0</v>
      </c>
      <c r="E258" s="9">
        <f>'т.2020 выгрузка'!E233</f>
        <v>0</v>
      </c>
      <c r="F258" s="9">
        <f>'т.2020 выгрузка'!F233</f>
        <v>0</v>
      </c>
      <c r="G258" s="9">
        <f>'т.2020 выгрузка'!G233</f>
        <v>0</v>
      </c>
      <c r="H258" s="9">
        <f>'т.2020 выгрузка'!H233</f>
        <v>0</v>
      </c>
      <c r="I258" s="9">
        <f>'т.2020 выгрузка'!I233</f>
        <v>0</v>
      </c>
      <c r="J258" s="9">
        <f>'т.2020 выгрузка'!J233</f>
        <v>0</v>
      </c>
      <c r="K258" s="9">
        <f>'т.2020 выгрузка'!K233</f>
        <v>0</v>
      </c>
      <c r="L258" s="9">
        <f>'т.2020 выгрузка'!L233</f>
        <v>0</v>
      </c>
      <c r="M258" s="9">
        <f>'т.2020 выгрузка'!M233</f>
        <v>0</v>
      </c>
      <c r="N258" s="9">
        <f>'т.2020 выгрузка'!N233</f>
        <v>0</v>
      </c>
      <c r="O258" s="9">
        <f>'т.2020 выгрузка'!O233</f>
        <v>0</v>
      </c>
      <c r="P258" s="43">
        <f t="shared" si="64"/>
        <v>0</v>
      </c>
      <c r="Q258" s="43">
        <f t="shared" si="76"/>
        <v>0</v>
      </c>
      <c r="R258" s="99" t="str">
        <f t="shared" si="62"/>
        <v>0</v>
      </c>
      <c r="S258" s="43">
        <f t="shared" si="65"/>
        <v>0</v>
      </c>
      <c r="T258" s="43">
        <f t="shared" si="66"/>
        <v>0</v>
      </c>
      <c r="U258" s="43">
        <f t="shared" si="67"/>
        <v>0</v>
      </c>
      <c r="V258" s="43">
        <f t="shared" si="68"/>
        <v>0</v>
      </c>
      <c r="W258" s="43">
        <f t="shared" si="69"/>
        <v>0</v>
      </c>
      <c r="X258" s="43">
        <f t="shared" si="70"/>
        <v>0</v>
      </c>
      <c r="Y258" s="121" t="str">
        <f t="shared" si="63"/>
        <v>-</v>
      </c>
    </row>
    <row r="259" spans="1:25" ht="26.25">
      <c r="A259" s="8" t="s">
        <v>689</v>
      </c>
      <c r="B259" s="8" t="s">
        <v>690</v>
      </c>
      <c r="C259" s="8" t="s">
        <v>691</v>
      </c>
      <c r="D259" s="9">
        <f>'т.2020 выгрузка'!D234</f>
        <v>0</v>
      </c>
      <c r="E259" s="9">
        <f>'т.2020 выгрузка'!E234</f>
        <v>0</v>
      </c>
      <c r="F259" s="9">
        <f>'т.2020 выгрузка'!F234</f>
        <v>0</v>
      </c>
      <c r="G259" s="9">
        <f>'т.2020 выгрузка'!G234</f>
        <v>0</v>
      </c>
      <c r="H259" s="9">
        <f>'т.2020 выгрузка'!H234</f>
        <v>0</v>
      </c>
      <c r="I259" s="9">
        <f>'т.2020 выгрузка'!I234</f>
        <v>0</v>
      </c>
      <c r="J259" s="9">
        <f>'т.2020 выгрузка'!J234</f>
        <v>0</v>
      </c>
      <c r="K259" s="9">
        <f>'т.2020 выгрузка'!K234</f>
        <v>0</v>
      </c>
      <c r="L259" s="9">
        <f>'т.2020 выгрузка'!L234</f>
        <v>0</v>
      </c>
      <c r="M259" s="9">
        <f>'т.2020 выгрузка'!M234</f>
        <v>0</v>
      </c>
      <c r="N259" s="9">
        <f>'т.2020 выгрузка'!N234</f>
        <v>0</v>
      </c>
      <c r="O259" s="9">
        <f>'т.2020 выгрузка'!O234</f>
        <v>0</v>
      </c>
      <c r="P259" s="43">
        <f t="shared" si="64"/>
        <v>0</v>
      </c>
      <c r="Q259" s="43">
        <f t="shared" si="76"/>
        <v>0</v>
      </c>
      <c r="R259" s="99" t="str">
        <f t="shared" si="62"/>
        <v>0</v>
      </c>
      <c r="S259" s="43">
        <f t="shared" si="65"/>
        <v>0</v>
      </c>
      <c r="T259" s="43">
        <f t="shared" si="66"/>
        <v>0</v>
      </c>
      <c r="U259" s="43">
        <f t="shared" si="67"/>
        <v>0</v>
      </c>
      <c r="V259" s="43">
        <f t="shared" si="68"/>
        <v>0</v>
      </c>
      <c r="W259" s="43">
        <f t="shared" si="69"/>
        <v>0</v>
      </c>
      <c r="X259" s="43">
        <f t="shared" si="70"/>
        <v>0</v>
      </c>
      <c r="Y259" s="121" t="str">
        <f t="shared" si="63"/>
        <v>-</v>
      </c>
    </row>
    <row r="260" spans="1:25" ht="15">
      <c r="A260" s="8" t="s">
        <v>692</v>
      </c>
      <c r="B260" s="8" t="s">
        <v>693</v>
      </c>
      <c r="C260" s="8" t="s">
        <v>694</v>
      </c>
      <c r="D260" s="9">
        <f>'т.2020 выгрузка'!D235</f>
        <v>0</v>
      </c>
      <c r="E260" s="9">
        <f>'т.2020 выгрузка'!E235</f>
        <v>0</v>
      </c>
      <c r="F260" s="9">
        <f>'т.2020 выгрузка'!F235</f>
        <v>0</v>
      </c>
      <c r="G260" s="9">
        <f>'т.2020 выгрузка'!G235</f>
        <v>0</v>
      </c>
      <c r="H260" s="9">
        <f>'т.2020 выгрузка'!H235</f>
        <v>0</v>
      </c>
      <c r="I260" s="9">
        <f>'т.2020 выгрузка'!I235</f>
        <v>0</v>
      </c>
      <c r="J260" s="9">
        <f>'т.2020 выгрузка'!J235</f>
        <v>0</v>
      </c>
      <c r="K260" s="9">
        <f>'т.2020 выгрузка'!K235</f>
        <v>0</v>
      </c>
      <c r="L260" s="9">
        <f>'т.2020 выгрузка'!L235</f>
        <v>0</v>
      </c>
      <c r="M260" s="9">
        <f>'т.2020 выгрузка'!M235</f>
        <v>0</v>
      </c>
      <c r="N260" s="9">
        <f>'т.2020 выгрузка'!N235</f>
        <v>0</v>
      </c>
      <c r="O260" s="9">
        <f>'т.2020 выгрузка'!O235</f>
        <v>0</v>
      </c>
      <c r="P260" s="43">
        <f t="shared" si="64"/>
        <v>0</v>
      </c>
      <c r="Q260" s="43">
        <f t="shared" si="76"/>
        <v>0</v>
      </c>
      <c r="R260" s="99" t="str">
        <f t="shared" si="62"/>
        <v>0</v>
      </c>
      <c r="S260" s="43">
        <f t="shared" si="65"/>
        <v>0</v>
      </c>
      <c r="T260" s="43">
        <f t="shared" si="66"/>
        <v>0</v>
      </c>
      <c r="U260" s="43">
        <f t="shared" si="67"/>
        <v>0</v>
      </c>
      <c r="V260" s="43">
        <f t="shared" si="68"/>
        <v>0</v>
      </c>
      <c r="W260" s="43">
        <f t="shared" si="69"/>
        <v>0</v>
      </c>
      <c r="X260" s="43">
        <f t="shared" si="70"/>
        <v>0</v>
      </c>
      <c r="Y260" s="121" t="str">
        <f t="shared" si="63"/>
        <v>-</v>
      </c>
    </row>
    <row r="261" spans="1:25" ht="26.25">
      <c r="A261" s="8" t="s">
        <v>695</v>
      </c>
      <c r="B261" s="8" t="s">
        <v>696</v>
      </c>
      <c r="C261" s="8" t="s">
        <v>697</v>
      </c>
      <c r="D261" s="9">
        <f>'т.2020 выгрузка'!D236</f>
        <v>0</v>
      </c>
      <c r="E261" s="9">
        <f>'т.2020 выгрузка'!E236</f>
        <v>0</v>
      </c>
      <c r="F261" s="9">
        <f>'т.2020 выгрузка'!F236</f>
        <v>0</v>
      </c>
      <c r="G261" s="9">
        <f>'т.2020 выгрузка'!G236</f>
        <v>0</v>
      </c>
      <c r="H261" s="9">
        <f>'т.2020 выгрузка'!H236</f>
        <v>0</v>
      </c>
      <c r="I261" s="9">
        <f>'т.2020 выгрузка'!I236</f>
        <v>0</v>
      </c>
      <c r="J261" s="9">
        <f>'т.2020 выгрузка'!J236</f>
        <v>0</v>
      </c>
      <c r="K261" s="9">
        <f>'т.2020 выгрузка'!K236</f>
        <v>0</v>
      </c>
      <c r="L261" s="9">
        <f>'т.2020 выгрузка'!L236</f>
        <v>0</v>
      </c>
      <c r="M261" s="9">
        <f>'т.2020 выгрузка'!M236</f>
        <v>0</v>
      </c>
      <c r="N261" s="9">
        <f>'т.2020 выгрузка'!N236</f>
        <v>0</v>
      </c>
      <c r="O261" s="9">
        <f>'т.2020 выгрузка'!O236</f>
        <v>0</v>
      </c>
      <c r="P261" s="43">
        <f t="shared" si="64"/>
        <v>0</v>
      </c>
      <c r="Q261" s="43">
        <f t="shared" si="76"/>
        <v>0</v>
      </c>
      <c r="R261" s="99" t="str">
        <f t="shared" si="62"/>
        <v>0</v>
      </c>
      <c r="S261" s="43">
        <f t="shared" si="65"/>
        <v>0</v>
      </c>
      <c r="T261" s="43">
        <f t="shared" si="66"/>
        <v>0</v>
      </c>
      <c r="U261" s="43">
        <f t="shared" si="67"/>
        <v>0</v>
      </c>
      <c r="V261" s="43">
        <f t="shared" si="68"/>
        <v>0</v>
      </c>
      <c r="W261" s="43">
        <f t="shared" si="69"/>
        <v>0</v>
      </c>
      <c r="X261" s="43">
        <f t="shared" si="70"/>
        <v>0</v>
      </c>
      <c r="Y261" s="121" t="str">
        <f t="shared" si="63"/>
        <v>-</v>
      </c>
    </row>
    <row r="262" spans="1:25" ht="26.25">
      <c r="A262" s="8" t="s">
        <v>698</v>
      </c>
      <c r="B262" s="8" t="s">
        <v>699</v>
      </c>
      <c r="C262" s="8" t="s">
        <v>700</v>
      </c>
      <c r="D262" s="9">
        <f>'т.2020 выгрузка'!D237</f>
        <v>0</v>
      </c>
      <c r="E262" s="9">
        <f>'т.2020 выгрузка'!E237</f>
        <v>0</v>
      </c>
      <c r="F262" s="9">
        <f>'т.2020 выгрузка'!F237</f>
        <v>0</v>
      </c>
      <c r="G262" s="9">
        <f>'т.2020 выгрузка'!G237</f>
        <v>0</v>
      </c>
      <c r="H262" s="9">
        <f>'т.2020 выгрузка'!H237</f>
        <v>0</v>
      </c>
      <c r="I262" s="9">
        <f>'т.2020 выгрузка'!I237</f>
        <v>0</v>
      </c>
      <c r="J262" s="9">
        <f>'т.2020 выгрузка'!J237</f>
        <v>0</v>
      </c>
      <c r="K262" s="9">
        <f>'т.2020 выгрузка'!K237</f>
        <v>0</v>
      </c>
      <c r="L262" s="9">
        <f>'т.2020 выгрузка'!L237</f>
        <v>0</v>
      </c>
      <c r="M262" s="9">
        <f>'т.2020 выгрузка'!M237</f>
        <v>0</v>
      </c>
      <c r="N262" s="9">
        <f>'т.2020 выгрузка'!N237</f>
        <v>0</v>
      </c>
      <c r="O262" s="9">
        <f>'т.2020 выгрузка'!O237</f>
        <v>0</v>
      </c>
      <c r="P262" s="43">
        <f t="shared" si="64"/>
        <v>0</v>
      </c>
      <c r="Q262" s="43">
        <f t="shared" si="76"/>
        <v>0</v>
      </c>
      <c r="R262" s="99" t="str">
        <f t="shared" si="62"/>
        <v>0</v>
      </c>
      <c r="S262" s="43">
        <f t="shared" si="65"/>
        <v>0</v>
      </c>
      <c r="T262" s="43">
        <f t="shared" si="66"/>
        <v>0</v>
      </c>
      <c r="U262" s="43">
        <f t="shared" si="67"/>
        <v>0</v>
      </c>
      <c r="V262" s="43">
        <f t="shared" si="68"/>
        <v>0</v>
      </c>
      <c r="W262" s="43">
        <f t="shared" si="69"/>
        <v>0</v>
      </c>
      <c r="X262" s="43">
        <f t="shared" si="70"/>
        <v>0</v>
      </c>
      <c r="Y262" s="121" t="str">
        <f t="shared" si="63"/>
        <v>-</v>
      </c>
    </row>
    <row r="263" spans="1:25" ht="15">
      <c r="A263" s="8" t="s">
        <v>701</v>
      </c>
      <c r="B263" s="8" t="s">
        <v>702</v>
      </c>
      <c r="C263" s="8" t="s">
        <v>703</v>
      </c>
      <c r="D263" s="9">
        <f>'т.2020 выгрузка'!D238</f>
        <v>0</v>
      </c>
      <c r="E263" s="9">
        <f>'т.2020 выгрузка'!E238</f>
        <v>0</v>
      </c>
      <c r="F263" s="9">
        <f>'т.2020 выгрузка'!F238</f>
        <v>0</v>
      </c>
      <c r="G263" s="9">
        <f>'т.2020 выгрузка'!G238</f>
        <v>0</v>
      </c>
      <c r="H263" s="9">
        <f>'т.2020 выгрузка'!H238</f>
        <v>0</v>
      </c>
      <c r="I263" s="9">
        <f>'т.2020 выгрузка'!I238</f>
        <v>0</v>
      </c>
      <c r="J263" s="9">
        <f>'т.2020 выгрузка'!J238</f>
        <v>0</v>
      </c>
      <c r="K263" s="9">
        <f>'т.2020 выгрузка'!K238</f>
        <v>0</v>
      </c>
      <c r="L263" s="9">
        <f>'т.2020 выгрузка'!L238</f>
        <v>0</v>
      </c>
      <c r="M263" s="9">
        <f>'т.2020 выгрузка'!M238</f>
        <v>0</v>
      </c>
      <c r="N263" s="9">
        <f>'т.2020 выгрузка'!N238</f>
        <v>0</v>
      </c>
      <c r="O263" s="9">
        <f>'т.2020 выгрузка'!O238</f>
        <v>0</v>
      </c>
      <c r="P263" s="43">
        <f t="shared" si="64"/>
        <v>0</v>
      </c>
      <c r="Q263" s="43">
        <f t="shared" si="76"/>
        <v>0</v>
      </c>
      <c r="R263" s="99" t="str">
        <f t="shared" si="62"/>
        <v>0</v>
      </c>
      <c r="S263" s="43">
        <f t="shared" si="65"/>
        <v>0</v>
      </c>
      <c r="T263" s="43">
        <f t="shared" si="66"/>
        <v>0</v>
      </c>
      <c r="U263" s="43">
        <f t="shared" si="67"/>
        <v>0</v>
      </c>
      <c r="V263" s="43">
        <f t="shared" si="68"/>
        <v>0</v>
      </c>
      <c r="W263" s="43">
        <f t="shared" si="69"/>
        <v>0</v>
      </c>
      <c r="X263" s="43">
        <f t="shared" si="70"/>
        <v>0</v>
      </c>
      <c r="Y263" s="121" t="str">
        <f t="shared" si="63"/>
        <v>-</v>
      </c>
    </row>
    <row r="264" spans="1:25" ht="26.25">
      <c r="A264" s="8" t="s">
        <v>704</v>
      </c>
      <c r="B264" s="8" t="s">
        <v>705</v>
      </c>
      <c r="C264" s="8" t="s">
        <v>706</v>
      </c>
      <c r="D264" s="9">
        <f>'т.2020 выгрузка'!D239</f>
        <v>0</v>
      </c>
      <c r="E264" s="9">
        <f>'т.2020 выгрузка'!E239</f>
        <v>0</v>
      </c>
      <c r="F264" s="9">
        <f>'т.2020 выгрузка'!F239</f>
        <v>0</v>
      </c>
      <c r="G264" s="9">
        <f>'т.2020 выгрузка'!G239</f>
        <v>0</v>
      </c>
      <c r="H264" s="9">
        <f>'т.2020 выгрузка'!H239</f>
        <v>0</v>
      </c>
      <c r="I264" s="9">
        <f>'т.2020 выгрузка'!I239</f>
        <v>0</v>
      </c>
      <c r="J264" s="9">
        <f>'т.2020 выгрузка'!J239</f>
        <v>0</v>
      </c>
      <c r="K264" s="9">
        <f>'т.2020 выгрузка'!K239</f>
        <v>0</v>
      </c>
      <c r="L264" s="9">
        <f>'т.2020 выгрузка'!L239</f>
        <v>0</v>
      </c>
      <c r="M264" s="9">
        <f>'т.2020 выгрузка'!M239</f>
        <v>0</v>
      </c>
      <c r="N264" s="9">
        <f>'т.2020 выгрузка'!N239</f>
        <v>0</v>
      </c>
      <c r="O264" s="9">
        <f>'т.2020 выгрузка'!O239</f>
        <v>0</v>
      </c>
      <c r="P264" s="43">
        <f t="shared" si="64"/>
        <v>0</v>
      </c>
      <c r="Q264" s="43">
        <f t="shared" si="76"/>
        <v>0</v>
      </c>
      <c r="R264" s="99" t="str">
        <f t="shared" si="62"/>
        <v>0</v>
      </c>
      <c r="S264" s="43">
        <f t="shared" si="65"/>
        <v>0</v>
      </c>
      <c r="T264" s="43">
        <f t="shared" si="66"/>
        <v>0</v>
      </c>
      <c r="U264" s="43">
        <f t="shared" si="67"/>
        <v>0</v>
      </c>
      <c r="V264" s="43">
        <f t="shared" si="68"/>
        <v>0</v>
      </c>
      <c r="W264" s="43">
        <f t="shared" si="69"/>
        <v>0</v>
      </c>
      <c r="X264" s="43">
        <f t="shared" si="70"/>
        <v>0</v>
      </c>
      <c r="Y264" s="121" t="str">
        <f t="shared" si="63"/>
        <v>-</v>
      </c>
    </row>
    <row r="265" spans="1:25" ht="26.25">
      <c r="A265" s="8" t="s">
        <v>707</v>
      </c>
      <c r="B265" s="8" t="s">
        <v>708</v>
      </c>
      <c r="C265" s="8" t="s">
        <v>709</v>
      </c>
      <c r="D265" s="9">
        <f>'т.2020 выгрузка'!D240</f>
        <v>0</v>
      </c>
      <c r="E265" s="9">
        <f>'т.2020 выгрузка'!E240</f>
        <v>0</v>
      </c>
      <c r="F265" s="9">
        <f>'т.2020 выгрузка'!F240</f>
        <v>0</v>
      </c>
      <c r="G265" s="9">
        <f>'т.2020 выгрузка'!G240</f>
        <v>0</v>
      </c>
      <c r="H265" s="9">
        <f>'т.2020 выгрузка'!H240</f>
        <v>0</v>
      </c>
      <c r="I265" s="9">
        <f>'т.2020 выгрузка'!I240</f>
        <v>0</v>
      </c>
      <c r="J265" s="9">
        <f>'т.2020 выгрузка'!J240</f>
        <v>0</v>
      </c>
      <c r="K265" s="9">
        <f>'т.2020 выгрузка'!K240</f>
        <v>0</v>
      </c>
      <c r="L265" s="9">
        <f>'т.2020 выгрузка'!L240</f>
        <v>0</v>
      </c>
      <c r="M265" s="9">
        <f>'т.2020 выгрузка'!M240</f>
        <v>0</v>
      </c>
      <c r="N265" s="9">
        <f>'т.2020 выгрузка'!N240</f>
        <v>0</v>
      </c>
      <c r="O265" s="9">
        <f>'т.2020 выгрузка'!O240</f>
        <v>0</v>
      </c>
      <c r="P265" s="43">
        <f t="shared" si="64"/>
        <v>0</v>
      </c>
      <c r="Q265" s="43">
        <f t="shared" si="76"/>
        <v>0</v>
      </c>
      <c r="R265" s="99" t="str">
        <f t="shared" si="62"/>
        <v>0</v>
      </c>
      <c r="S265" s="43">
        <f t="shared" si="65"/>
        <v>0</v>
      </c>
      <c r="T265" s="43">
        <f t="shared" si="66"/>
        <v>0</v>
      </c>
      <c r="U265" s="43">
        <f t="shared" si="67"/>
        <v>0</v>
      </c>
      <c r="V265" s="43">
        <f t="shared" si="68"/>
        <v>0</v>
      </c>
      <c r="W265" s="43">
        <f t="shared" si="69"/>
        <v>0</v>
      </c>
      <c r="X265" s="43">
        <f t="shared" si="70"/>
        <v>0</v>
      </c>
      <c r="Y265" s="121" t="str">
        <f t="shared" si="63"/>
        <v>-</v>
      </c>
    </row>
    <row r="266" spans="1:25" ht="15">
      <c r="A266" s="8" t="s">
        <v>710</v>
      </c>
      <c r="B266" s="8" t="s">
        <v>711</v>
      </c>
      <c r="C266" s="8" t="s">
        <v>712</v>
      </c>
      <c r="D266" s="9">
        <f>'т.2020 выгрузка'!D241</f>
        <v>0</v>
      </c>
      <c r="E266" s="9">
        <f>'т.2020 выгрузка'!E241</f>
        <v>0</v>
      </c>
      <c r="F266" s="9">
        <f>'т.2020 выгрузка'!F241</f>
        <v>0</v>
      </c>
      <c r="G266" s="9">
        <f>'т.2020 выгрузка'!G241</f>
        <v>0</v>
      </c>
      <c r="H266" s="9">
        <f>'т.2020 выгрузка'!H241</f>
        <v>0</v>
      </c>
      <c r="I266" s="9">
        <f>'т.2020 выгрузка'!I241</f>
        <v>0</v>
      </c>
      <c r="J266" s="9">
        <f>'т.2020 выгрузка'!J241</f>
        <v>0</v>
      </c>
      <c r="K266" s="9">
        <f>'т.2020 выгрузка'!K241</f>
        <v>0</v>
      </c>
      <c r="L266" s="9">
        <f>'т.2020 выгрузка'!L241</f>
        <v>0</v>
      </c>
      <c r="M266" s="9">
        <f>'т.2020 выгрузка'!M241</f>
        <v>0</v>
      </c>
      <c r="N266" s="9">
        <f>'т.2020 выгрузка'!N241</f>
        <v>0</v>
      </c>
      <c r="O266" s="9">
        <f>'т.2020 выгрузка'!O241</f>
        <v>0</v>
      </c>
      <c r="P266" s="43">
        <f t="shared" si="64"/>
        <v>0</v>
      </c>
      <c r="Q266" s="43">
        <f t="shared" si="76"/>
        <v>0</v>
      </c>
      <c r="R266" s="99" t="str">
        <f t="shared" ref="R266:R291" si="78">IF(AND(H266&lt;&gt;0, OR(D266&lt;&gt;0, J266&lt;&gt;0)), "0", IF(AND(H266=0, AND(D266=0, J266=0)), "0", 0-1))</f>
        <v>0</v>
      </c>
      <c r="S266" s="43">
        <f t="shared" si="65"/>
        <v>0</v>
      </c>
      <c r="T266" s="43">
        <f t="shared" si="66"/>
        <v>0</v>
      </c>
      <c r="U266" s="43">
        <f t="shared" si="67"/>
        <v>0</v>
      </c>
      <c r="V266" s="43">
        <f t="shared" si="68"/>
        <v>0</v>
      </c>
      <c r="W266" s="43">
        <f t="shared" si="69"/>
        <v>0</v>
      </c>
      <c r="X266" s="43">
        <f t="shared" si="70"/>
        <v>0</v>
      </c>
      <c r="Y266" s="121" t="str">
        <f t="shared" ref="Y266:Y291" si="79">IFERROR(H266/D266,"-")</f>
        <v>-</v>
      </c>
    </row>
    <row r="267" spans="1:25" ht="26.25">
      <c r="A267" s="8" t="s">
        <v>713</v>
      </c>
      <c r="B267" s="8" t="s">
        <v>714</v>
      </c>
      <c r="C267" s="8" t="s">
        <v>715</v>
      </c>
      <c r="D267" s="9">
        <f>'т.2020 выгрузка'!D242</f>
        <v>0</v>
      </c>
      <c r="E267" s="9">
        <f>'т.2020 выгрузка'!E242</f>
        <v>0</v>
      </c>
      <c r="F267" s="9">
        <f>'т.2020 выгрузка'!F242</f>
        <v>0</v>
      </c>
      <c r="G267" s="9">
        <f>'т.2020 выгрузка'!G242</f>
        <v>0</v>
      </c>
      <c r="H267" s="9">
        <f>'т.2020 выгрузка'!H242</f>
        <v>0</v>
      </c>
      <c r="I267" s="9">
        <f>'т.2020 выгрузка'!I242</f>
        <v>0</v>
      </c>
      <c r="J267" s="9">
        <f>'т.2020 выгрузка'!J242</f>
        <v>0</v>
      </c>
      <c r="K267" s="9">
        <f>'т.2020 выгрузка'!K242</f>
        <v>0</v>
      </c>
      <c r="L267" s="9">
        <f>'т.2020 выгрузка'!L242</f>
        <v>0</v>
      </c>
      <c r="M267" s="9">
        <f>'т.2020 выгрузка'!M242</f>
        <v>0</v>
      </c>
      <c r="N267" s="9">
        <f>'т.2020 выгрузка'!N242</f>
        <v>0</v>
      </c>
      <c r="O267" s="9">
        <f>'т.2020 выгрузка'!O242</f>
        <v>0</v>
      </c>
      <c r="P267" s="43">
        <f t="shared" si="64"/>
        <v>0</v>
      </c>
      <c r="Q267" s="43">
        <f t="shared" si="76"/>
        <v>0</v>
      </c>
      <c r="R267" s="99" t="str">
        <f t="shared" si="78"/>
        <v>0</v>
      </c>
      <c r="S267" s="43">
        <f t="shared" si="65"/>
        <v>0</v>
      </c>
      <c r="T267" s="43">
        <f t="shared" si="66"/>
        <v>0</v>
      </c>
      <c r="U267" s="43">
        <f t="shared" si="67"/>
        <v>0</v>
      </c>
      <c r="V267" s="43">
        <f t="shared" si="68"/>
        <v>0</v>
      </c>
      <c r="W267" s="43">
        <f t="shared" si="69"/>
        <v>0</v>
      </c>
      <c r="X267" s="43">
        <f t="shared" si="70"/>
        <v>0</v>
      </c>
      <c r="Y267" s="121" t="str">
        <f t="shared" si="79"/>
        <v>-</v>
      </c>
    </row>
    <row r="268" spans="1:25" ht="15">
      <c r="A268" s="8" t="s">
        <v>716</v>
      </c>
      <c r="B268" s="8" t="s">
        <v>717</v>
      </c>
      <c r="C268" s="8" t="s">
        <v>718</v>
      </c>
      <c r="D268" s="9">
        <f>'т.2020 выгрузка'!D243</f>
        <v>0</v>
      </c>
      <c r="E268" s="9">
        <f>'т.2020 выгрузка'!E243</f>
        <v>0</v>
      </c>
      <c r="F268" s="9">
        <f>'т.2020 выгрузка'!F243</f>
        <v>0</v>
      </c>
      <c r="G268" s="9">
        <f>'т.2020 выгрузка'!G243</f>
        <v>0</v>
      </c>
      <c r="H268" s="9">
        <f>'т.2020 выгрузка'!H243</f>
        <v>0</v>
      </c>
      <c r="I268" s="9">
        <f>'т.2020 выгрузка'!I243</f>
        <v>0</v>
      </c>
      <c r="J268" s="9">
        <f>'т.2020 выгрузка'!J243</f>
        <v>0</v>
      </c>
      <c r="K268" s="9">
        <f>'т.2020 выгрузка'!K243</f>
        <v>0</v>
      </c>
      <c r="L268" s="9">
        <f>'т.2020 выгрузка'!L243</f>
        <v>0</v>
      </c>
      <c r="M268" s="9">
        <f>'т.2020 выгрузка'!M243</f>
        <v>0</v>
      </c>
      <c r="N268" s="9">
        <f>'т.2020 выгрузка'!N243</f>
        <v>0</v>
      </c>
      <c r="O268" s="9">
        <f>'т.2020 выгрузка'!O243</f>
        <v>0</v>
      </c>
      <c r="P268" s="43">
        <f t="shared" ref="P268:P291" si="80">D268-E268</f>
        <v>0</v>
      </c>
      <c r="Q268" s="43">
        <f t="shared" si="76"/>
        <v>0</v>
      </c>
      <c r="R268" s="99" t="str">
        <f t="shared" si="78"/>
        <v>0</v>
      </c>
      <c r="S268" s="43">
        <f t="shared" ref="S268:S291" si="81">E268-F268</f>
        <v>0</v>
      </c>
      <c r="T268" s="43">
        <f t="shared" ref="T268:T291" si="82">H268-I268</f>
        <v>0</v>
      </c>
      <c r="U268" s="43">
        <f t="shared" ref="U268:U291" si="83">J268-K268-M268</f>
        <v>0</v>
      </c>
      <c r="V268" s="43">
        <f t="shared" ref="V268:V291" si="84">K268-L268</f>
        <v>0</v>
      </c>
      <c r="W268" s="43">
        <f t="shared" ref="W268:W291" si="85">N268-O268</f>
        <v>0</v>
      </c>
      <c r="X268" s="43">
        <f t="shared" ref="X268:X291" si="86">J268-O268</f>
        <v>0</v>
      </c>
      <c r="Y268" s="121" t="str">
        <f t="shared" si="79"/>
        <v>-</v>
      </c>
    </row>
    <row r="269" spans="1:25" ht="15">
      <c r="A269" s="16" t="s">
        <v>801</v>
      </c>
      <c r="B269" s="17"/>
      <c r="C269" s="17"/>
      <c r="D269" s="18">
        <f>D258-D259-D260-D261-D262-D264-D265-D266-D267-D268</f>
        <v>0</v>
      </c>
      <c r="E269" s="18">
        <f t="shared" ref="E269:O269" si="87">E258-E259-E260-E261-E262-E264-E265-E266-E267-E268</f>
        <v>0</v>
      </c>
      <c r="F269" s="18">
        <f t="shared" si="87"/>
        <v>0</v>
      </c>
      <c r="G269" s="18">
        <f t="shared" si="87"/>
        <v>0</v>
      </c>
      <c r="H269" s="18">
        <f t="shared" si="87"/>
        <v>0</v>
      </c>
      <c r="I269" s="18">
        <f t="shared" si="87"/>
        <v>0</v>
      </c>
      <c r="J269" s="18">
        <f t="shared" si="87"/>
        <v>0</v>
      </c>
      <c r="K269" s="18">
        <f t="shared" si="87"/>
        <v>0</v>
      </c>
      <c r="L269" s="18">
        <f t="shared" si="87"/>
        <v>0</v>
      </c>
      <c r="M269" s="18">
        <f t="shared" si="87"/>
        <v>0</v>
      </c>
      <c r="N269" s="18">
        <f t="shared" si="87"/>
        <v>0</v>
      </c>
      <c r="O269" s="18">
        <f t="shared" si="87"/>
        <v>0</v>
      </c>
      <c r="P269" s="46">
        <f t="shared" si="80"/>
        <v>0</v>
      </c>
      <c r="Q269" s="46">
        <f t="shared" si="76"/>
        <v>0</v>
      </c>
      <c r="R269" s="99" t="str">
        <f t="shared" si="78"/>
        <v>0</v>
      </c>
      <c r="S269" s="46">
        <f t="shared" si="81"/>
        <v>0</v>
      </c>
      <c r="T269" s="46">
        <f t="shared" si="82"/>
        <v>0</v>
      </c>
      <c r="U269" s="46">
        <f t="shared" si="83"/>
        <v>0</v>
      </c>
      <c r="V269" s="46">
        <f t="shared" si="84"/>
        <v>0</v>
      </c>
      <c r="W269" s="46">
        <f t="shared" si="85"/>
        <v>0</v>
      </c>
      <c r="X269" s="46">
        <f t="shared" si="86"/>
        <v>0</v>
      </c>
      <c r="Y269" s="121" t="str">
        <f t="shared" si="79"/>
        <v>-</v>
      </c>
    </row>
    <row r="270" spans="1:25" ht="64.5">
      <c r="A270" s="8" t="s">
        <v>719</v>
      </c>
      <c r="B270" s="8" t="s">
        <v>720</v>
      </c>
      <c r="C270" s="8" t="s">
        <v>721</v>
      </c>
      <c r="D270" s="9">
        <f>'т.2020 выгрузка'!D244</f>
        <v>0</v>
      </c>
      <c r="E270" s="9">
        <f>'т.2020 выгрузка'!E244</f>
        <v>0</v>
      </c>
      <c r="F270" s="9">
        <f>'т.2020 выгрузка'!F244</f>
        <v>0</v>
      </c>
      <c r="G270" s="9">
        <f>'т.2020 выгрузка'!G244</f>
        <v>0</v>
      </c>
      <c r="H270" s="9">
        <f>'т.2020 выгрузка'!H244</f>
        <v>0</v>
      </c>
      <c r="I270" s="9">
        <f>'т.2020 выгрузка'!I244</f>
        <v>0</v>
      </c>
      <c r="J270" s="9">
        <f>'т.2020 выгрузка'!J244</f>
        <v>0</v>
      </c>
      <c r="K270" s="9">
        <f>'т.2020 выгрузка'!K244</f>
        <v>0</v>
      </c>
      <c r="L270" s="9">
        <f>'т.2020 выгрузка'!L244</f>
        <v>0</v>
      </c>
      <c r="M270" s="9">
        <f>'т.2020 выгрузка'!M244</f>
        <v>0</v>
      </c>
      <c r="N270" s="9">
        <f>'т.2020 выгрузка'!N244</f>
        <v>0</v>
      </c>
      <c r="O270" s="9">
        <f>'т.2020 выгрузка'!O244</f>
        <v>0</v>
      </c>
      <c r="P270" s="43">
        <f t="shared" si="80"/>
        <v>0</v>
      </c>
      <c r="Q270" s="43">
        <f t="shared" si="76"/>
        <v>0</v>
      </c>
      <c r="R270" s="99" t="str">
        <f t="shared" si="78"/>
        <v>0</v>
      </c>
      <c r="S270" s="43">
        <f t="shared" si="81"/>
        <v>0</v>
      </c>
      <c r="T270" s="43">
        <f t="shared" si="82"/>
        <v>0</v>
      </c>
      <c r="U270" s="43">
        <f t="shared" si="83"/>
        <v>0</v>
      </c>
      <c r="V270" s="43">
        <f t="shared" si="84"/>
        <v>0</v>
      </c>
      <c r="W270" s="43">
        <f t="shared" si="85"/>
        <v>0</v>
      </c>
      <c r="X270" s="43">
        <f t="shared" si="86"/>
        <v>0</v>
      </c>
      <c r="Y270" s="121" t="str">
        <f t="shared" si="79"/>
        <v>-</v>
      </c>
    </row>
    <row r="271" spans="1:25" ht="39">
      <c r="A271" s="8" t="s">
        <v>722</v>
      </c>
      <c r="B271" s="8" t="s">
        <v>723</v>
      </c>
      <c r="C271" s="8" t="s">
        <v>724</v>
      </c>
      <c r="D271" s="9">
        <f>'т.2020 выгрузка'!D245</f>
        <v>0</v>
      </c>
      <c r="E271" s="9">
        <f>'т.2020 выгрузка'!E245</f>
        <v>0</v>
      </c>
      <c r="F271" s="9">
        <f>'т.2020 выгрузка'!F245</f>
        <v>0</v>
      </c>
      <c r="G271" s="9">
        <f>'т.2020 выгрузка'!G245</f>
        <v>0</v>
      </c>
      <c r="H271" s="9">
        <f>'т.2020 выгрузка'!H245</f>
        <v>0</v>
      </c>
      <c r="I271" s="9">
        <f>'т.2020 выгрузка'!I245</f>
        <v>0</v>
      </c>
      <c r="J271" s="9">
        <f>'т.2020 выгрузка'!J245</f>
        <v>0</v>
      </c>
      <c r="K271" s="9">
        <f>'т.2020 выгрузка'!K245</f>
        <v>0</v>
      </c>
      <c r="L271" s="9">
        <f>'т.2020 выгрузка'!L245</f>
        <v>0</v>
      </c>
      <c r="M271" s="9">
        <f>'т.2020 выгрузка'!M245</f>
        <v>0</v>
      </c>
      <c r="N271" s="9">
        <f>'т.2020 выгрузка'!N245</f>
        <v>0</v>
      </c>
      <c r="O271" s="9">
        <f>'т.2020 выгрузка'!O245</f>
        <v>0</v>
      </c>
      <c r="P271" s="43">
        <f t="shared" si="80"/>
        <v>0</v>
      </c>
      <c r="Q271" s="43">
        <f t="shared" si="76"/>
        <v>0</v>
      </c>
      <c r="R271" s="99" t="str">
        <f t="shared" si="78"/>
        <v>0</v>
      </c>
      <c r="S271" s="43">
        <f t="shared" si="81"/>
        <v>0</v>
      </c>
      <c r="T271" s="43">
        <f t="shared" si="82"/>
        <v>0</v>
      </c>
      <c r="U271" s="43">
        <f t="shared" si="83"/>
        <v>0</v>
      </c>
      <c r="V271" s="43">
        <f t="shared" si="84"/>
        <v>0</v>
      </c>
      <c r="W271" s="43">
        <f t="shared" si="85"/>
        <v>0</v>
      </c>
      <c r="X271" s="43">
        <f t="shared" si="86"/>
        <v>0</v>
      </c>
      <c r="Y271" s="121" t="str">
        <f t="shared" si="79"/>
        <v>-</v>
      </c>
    </row>
    <row r="272" spans="1:25" ht="102.75">
      <c r="A272" s="8" t="s">
        <v>725</v>
      </c>
      <c r="B272" s="8" t="s">
        <v>726</v>
      </c>
      <c r="C272" s="8" t="s">
        <v>727</v>
      </c>
      <c r="D272" s="9">
        <f>'т.2020 выгрузка'!D246</f>
        <v>0</v>
      </c>
      <c r="E272" s="9">
        <f>'т.2020 выгрузка'!E246</f>
        <v>0</v>
      </c>
      <c r="F272" s="9">
        <f>'т.2020 выгрузка'!F246</f>
        <v>0</v>
      </c>
      <c r="G272" s="9">
        <f>'т.2020 выгрузка'!G246</f>
        <v>0</v>
      </c>
      <c r="H272" s="9">
        <f>'т.2020 выгрузка'!H246</f>
        <v>0</v>
      </c>
      <c r="I272" s="9">
        <f>'т.2020 выгрузка'!I246</f>
        <v>0</v>
      </c>
      <c r="J272" s="9">
        <f>'т.2020 выгрузка'!J246</f>
        <v>0</v>
      </c>
      <c r="K272" s="9">
        <f>'т.2020 выгрузка'!K246</f>
        <v>0</v>
      </c>
      <c r="L272" s="9">
        <f>'т.2020 выгрузка'!L246</f>
        <v>0</v>
      </c>
      <c r="M272" s="9">
        <f>'т.2020 выгрузка'!M246</f>
        <v>0</v>
      </c>
      <c r="N272" s="9">
        <f>'т.2020 выгрузка'!N246</f>
        <v>0</v>
      </c>
      <c r="O272" s="9">
        <f>'т.2020 выгрузка'!O246</f>
        <v>0</v>
      </c>
      <c r="P272" s="43">
        <f t="shared" si="80"/>
        <v>0</v>
      </c>
      <c r="Q272" s="43">
        <f t="shared" si="76"/>
        <v>0</v>
      </c>
      <c r="R272" s="99" t="str">
        <f t="shared" si="78"/>
        <v>0</v>
      </c>
      <c r="S272" s="43">
        <f t="shared" si="81"/>
        <v>0</v>
      </c>
      <c r="T272" s="43">
        <f t="shared" si="82"/>
        <v>0</v>
      </c>
      <c r="U272" s="43">
        <f t="shared" si="83"/>
        <v>0</v>
      </c>
      <c r="V272" s="43">
        <f t="shared" si="84"/>
        <v>0</v>
      </c>
      <c r="W272" s="43">
        <f t="shared" si="85"/>
        <v>0</v>
      </c>
      <c r="X272" s="43">
        <f t="shared" si="86"/>
        <v>0</v>
      </c>
      <c r="Y272" s="121" t="str">
        <f t="shared" si="79"/>
        <v>-</v>
      </c>
    </row>
    <row r="273" spans="1:25" ht="26.25">
      <c r="A273" s="8" t="s">
        <v>728</v>
      </c>
      <c r="B273" s="8" t="s">
        <v>729</v>
      </c>
      <c r="C273" s="8" t="s">
        <v>730</v>
      </c>
      <c r="D273" s="9">
        <f>'т.2020 выгрузка'!D247</f>
        <v>0</v>
      </c>
      <c r="E273" s="9">
        <f>'т.2020 выгрузка'!E247</f>
        <v>0</v>
      </c>
      <c r="F273" s="9">
        <f>'т.2020 выгрузка'!F247</f>
        <v>0</v>
      </c>
      <c r="G273" s="9">
        <f>'т.2020 выгрузка'!G247</f>
        <v>0</v>
      </c>
      <c r="H273" s="9">
        <f>'т.2020 выгрузка'!H247</f>
        <v>0</v>
      </c>
      <c r="I273" s="9">
        <f>'т.2020 выгрузка'!I247</f>
        <v>0</v>
      </c>
      <c r="J273" s="9">
        <f>'т.2020 выгрузка'!J247</f>
        <v>0</v>
      </c>
      <c r="K273" s="9">
        <f>'т.2020 выгрузка'!K247</f>
        <v>0</v>
      </c>
      <c r="L273" s="9">
        <f>'т.2020 выгрузка'!L247</f>
        <v>0</v>
      </c>
      <c r="M273" s="9">
        <f>'т.2020 выгрузка'!M247</f>
        <v>0</v>
      </c>
      <c r="N273" s="9">
        <f>'т.2020 выгрузка'!N247</f>
        <v>0</v>
      </c>
      <c r="O273" s="9">
        <f>'т.2020 выгрузка'!O247</f>
        <v>0</v>
      </c>
      <c r="P273" s="43">
        <f t="shared" si="80"/>
        <v>0</v>
      </c>
      <c r="Q273" s="43">
        <f t="shared" si="76"/>
        <v>0</v>
      </c>
      <c r="R273" s="99" t="str">
        <f t="shared" si="78"/>
        <v>0</v>
      </c>
      <c r="S273" s="43">
        <f t="shared" si="81"/>
        <v>0</v>
      </c>
      <c r="T273" s="43">
        <f t="shared" si="82"/>
        <v>0</v>
      </c>
      <c r="U273" s="43">
        <f t="shared" si="83"/>
        <v>0</v>
      </c>
      <c r="V273" s="43">
        <f t="shared" si="84"/>
        <v>0</v>
      </c>
      <c r="W273" s="43">
        <f t="shared" si="85"/>
        <v>0</v>
      </c>
      <c r="X273" s="43">
        <f t="shared" si="86"/>
        <v>0</v>
      </c>
      <c r="Y273" s="121" t="str">
        <f t="shared" si="79"/>
        <v>-</v>
      </c>
    </row>
    <row r="274" spans="1:25" ht="15">
      <c r="A274" s="8" t="s">
        <v>731</v>
      </c>
      <c r="B274" s="8" t="s">
        <v>732</v>
      </c>
      <c r="C274" s="8" t="s">
        <v>733</v>
      </c>
      <c r="D274" s="9">
        <f>'т.2020 выгрузка'!D248</f>
        <v>0</v>
      </c>
      <c r="E274" s="9">
        <f>'т.2020 выгрузка'!E248</f>
        <v>0</v>
      </c>
      <c r="F274" s="9">
        <f>'т.2020 выгрузка'!F248</f>
        <v>0</v>
      </c>
      <c r="G274" s="9">
        <f>'т.2020 выгрузка'!G248</f>
        <v>0</v>
      </c>
      <c r="H274" s="9">
        <f>'т.2020 выгрузка'!H248</f>
        <v>0</v>
      </c>
      <c r="I274" s="9">
        <f>'т.2020 выгрузка'!I248</f>
        <v>0</v>
      </c>
      <c r="J274" s="9">
        <f>'т.2020 выгрузка'!J248</f>
        <v>0</v>
      </c>
      <c r="K274" s="9">
        <f>'т.2020 выгрузка'!K248</f>
        <v>0</v>
      </c>
      <c r="L274" s="9">
        <f>'т.2020 выгрузка'!L248</f>
        <v>0</v>
      </c>
      <c r="M274" s="9">
        <f>'т.2020 выгрузка'!M248</f>
        <v>0</v>
      </c>
      <c r="N274" s="9">
        <f>'т.2020 выгрузка'!N248</f>
        <v>0</v>
      </c>
      <c r="O274" s="9">
        <f>'т.2020 выгрузка'!O248</f>
        <v>0</v>
      </c>
      <c r="P274" s="43">
        <f t="shared" si="80"/>
        <v>0</v>
      </c>
      <c r="Q274" s="43">
        <f t="shared" si="76"/>
        <v>0</v>
      </c>
      <c r="R274" s="99" t="str">
        <f t="shared" si="78"/>
        <v>0</v>
      </c>
      <c r="S274" s="43">
        <f t="shared" si="81"/>
        <v>0</v>
      </c>
      <c r="T274" s="43">
        <f t="shared" si="82"/>
        <v>0</v>
      </c>
      <c r="U274" s="43">
        <f t="shared" si="83"/>
        <v>0</v>
      </c>
      <c r="V274" s="43">
        <f t="shared" si="84"/>
        <v>0</v>
      </c>
      <c r="W274" s="43">
        <f t="shared" si="85"/>
        <v>0</v>
      </c>
      <c r="X274" s="43">
        <f t="shared" si="86"/>
        <v>0</v>
      </c>
      <c r="Y274" s="121" t="str">
        <f t="shared" si="79"/>
        <v>-</v>
      </c>
    </row>
    <row r="275" spans="1:25" ht="15">
      <c r="A275" s="8" t="s">
        <v>734</v>
      </c>
      <c r="B275" s="8" t="s">
        <v>735</v>
      </c>
      <c r="C275" s="8" t="s">
        <v>736</v>
      </c>
      <c r="D275" s="9">
        <f>'т.2020 выгрузка'!D249</f>
        <v>0</v>
      </c>
      <c r="E275" s="9">
        <f>'т.2020 выгрузка'!E249</f>
        <v>0</v>
      </c>
      <c r="F275" s="9">
        <f>'т.2020 выгрузка'!F249</f>
        <v>0</v>
      </c>
      <c r="G275" s="9">
        <f>'т.2020 выгрузка'!G249</f>
        <v>0</v>
      </c>
      <c r="H275" s="9">
        <f>'т.2020 выгрузка'!H249</f>
        <v>0</v>
      </c>
      <c r="I275" s="9">
        <f>'т.2020 выгрузка'!I249</f>
        <v>0</v>
      </c>
      <c r="J275" s="9">
        <f>'т.2020 выгрузка'!J249</f>
        <v>0</v>
      </c>
      <c r="K275" s="9">
        <f>'т.2020 выгрузка'!K249</f>
        <v>0</v>
      </c>
      <c r="L275" s="9">
        <f>'т.2020 выгрузка'!L249</f>
        <v>0</v>
      </c>
      <c r="M275" s="9">
        <f>'т.2020 выгрузка'!M249</f>
        <v>0</v>
      </c>
      <c r="N275" s="9">
        <f>'т.2020 выгрузка'!N249</f>
        <v>0</v>
      </c>
      <c r="O275" s="9">
        <f>'т.2020 выгрузка'!O249</f>
        <v>0</v>
      </c>
      <c r="P275" s="43">
        <f t="shared" si="80"/>
        <v>0</v>
      </c>
      <c r="Q275" s="43">
        <f t="shared" si="76"/>
        <v>0</v>
      </c>
      <c r="R275" s="99" t="str">
        <f t="shared" si="78"/>
        <v>0</v>
      </c>
      <c r="S275" s="43">
        <f t="shared" si="81"/>
        <v>0</v>
      </c>
      <c r="T275" s="43">
        <f t="shared" si="82"/>
        <v>0</v>
      </c>
      <c r="U275" s="43">
        <f t="shared" si="83"/>
        <v>0</v>
      </c>
      <c r="V275" s="43">
        <f t="shared" si="84"/>
        <v>0</v>
      </c>
      <c r="W275" s="43">
        <f t="shared" si="85"/>
        <v>0</v>
      </c>
      <c r="X275" s="43">
        <f t="shared" si="86"/>
        <v>0</v>
      </c>
      <c r="Y275" s="121" t="str">
        <f t="shared" si="79"/>
        <v>-</v>
      </c>
    </row>
    <row r="276" spans="1:25" ht="15">
      <c r="A276" s="8" t="s">
        <v>737</v>
      </c>
      <c r="B276" s="8" t="s">
        <v>738</v>
      </c>
      <c r="C276" s="8" t="s">
        <v>739</v>
      </c>
      <c r="D276" s="9">
        <f>'т.2020 выгрузка'!D250</f>
        <v>0</v>
      </c>
      <c r="E276" s="9">
        <f>'т.2020 выгрузка'!E250</f>
        <v>0</v>
      </c>
      <c r="F276" s="9">
        <f>'т.2020 выгрузка'!F250</f>
        <v>0</v>
      </c>
      <c r="G276" s="9">
        <f>'т.2020 выгрузка'!G250</f>
        <v>0</v>
      </c>
      <c r="H276" s="9">
        <f>'т.2020 выгрузка'!H250</f>
        <v>0</v>
      </c>
      <c r="I276" s="9">
        <f>'т.2020 выгрузка'!I250</f>
        <v>0</v>
      </c>
      <c r="J276" s="9">
        <f>'т.2020 выгрузка'!J250</f>
        <v>0</v>
      </c>
      <c r="K276" s="9">
        <f>'т.2020 выгрузка'!K250</f>
        <v>0</v>
      </c>
      <c r="L276" s="9">
        <f>'т.2020 выгрузка'!L250</f>
        <v>0</v>
      </c>
      <c r="M276" s="9">
        <f>'т.2020 выгрузка'!M250</f>
        <v>0</v>
      </c>
      <c r="N276" s="9">
        <f>'т.2020 выгрузка'!N250</f>
        <v>0</v>
      </c>
      <c r="O276" s="9">
        <f>'т.2020 выгрузка'!O250</f>
        <v>0</v>
      </c>
      <c r="P276" s="43">
        <f t="shared" si="80"/>
        <v>0</v>
      </c>
      <c r="Q276" s="43">
        <f t="shared" si="76"/>
        <v>0</v>
      </c>
      <c r="R276" s="99" t="str">
        <f t="shared" si="78"/>
        <v>0</v>
      </c>
      <c r="S276" s="43">
        <f t="shared" si="81"/>
        <v>0</v>
      </c>
      <c r="T276" s="43">
        <f t="shared" si="82"/>
        <v>0</v>
      </c>
      <c r="U276" s="43">
        <f t="shared" si="83"/>
        <v>0</v>
      </c>
      <c r="V276" s="43">
        <f t="shared" si="84"/>
        <v>0</v>
      </c>
      <c r="W276" s="43">
        <f t="shared" si="85"/>
        <v>0</v>
      </c>
      <c r="X276" s="43">
        <f t="shared" si="86"/>
        <v>0</v>
      </c>
      <c r="Y276" s="121" t="str">
        <f t="shared" si="79"/>
        <v>-</v>
      </c>
    </row>
    <row r="277" spans="1:25" ht="77.25">
      <c r="A277" s="8" t="s">
        <v>740</v>
      </c>
      <c r="B277" s="8" t="s">
        <v>741</v>
      </c>
      <c r="C277" s="8" t="s">
        <v>742</v>
      </c>
      <c r="D277" s="9">
        <f>'т.2020 выгрузка'!D251</f>
        <v>0</v>
      </c>
      <c r="E277" s="9">
        <f>'т.2020 выгрузка'!E251</f>
        <v>0</v>
      </c>
      <c r="F277" s="9">
        <f>'т.2020 выгрузка'!F251</f>
        <v>0</v>
      </c>
      <c r="G277" s="9">
        <f>'т.2020 выгрузка'!G251</f>
        <v>0</v>
      </c>
      <c r="H277" s="9">
        <f>'т.2020 выгрузка'!H251</f>
        <v>0</v>
      </c>
      <c r="I277" s="9">
        <f>'т.2020 выгрузка'!I251</f>
        <v>0</v>
      </c>
      <c r="J277" s="9">
        <f>'т.2020 выгрузка'!J251</f>
        <v>0</v>
      </c>
      <c r="K277" s="9">
        <f>'т.2020 выгрузка'!K251</f>
        <v>0</v>
      </c>
      <c r="L277" s="9">
        <f>'т.2020 выгрузка'!L251</f>
        <v>0</v>
      </c>
      <c r="M277" s="9">
        <f>'т.2020 выгрузка'!M251</f>
        <v>0</v>
      </c>
      <c r="N277" s="9">
        <f>'т.2020 выгрузка'!N251</f>
        <v>0</v>
      </c>
      <c r="O277" s="9">
        <f>'т.2020 выгрузка'!O251</f>
        <v>0</v>
      </c>
      <c r="P277" s="43">
        <f t="shared" si="80"/>
        <v>0</v>
      </c>
      <c r="Q277" s="43">
        <f t="shared" si="76"/>
        <v>0</v>
      </c>
      <c r="R277" s="99" t="str">
        <f t="shared" si="78"/>
        <v>0</v>
      </c>
      <c r="S277" s="43">
        <f t="shared" si="81"/>
        <v>0</v>
      </c>
      <c r="T277" s="43">
        <f t="shared" si="82"/>
        <v>0</v>
      </c>
      <c r="U277" s="43">
        <f t="shared" si="83"/>
        <v>0</v>
      </c>
      <c r="V277" s="43">
        <f t="shared" si="84"/>
        <v>0</v>
      </c>
      <c r="W277" s="43">
        <f t="shared" si="85"/>
        <v>0</v>
      </c>
      <c r="X277" s="43">
        <f t="shared" si="86"/>
        <v>0</v>
      </c>
      <c r="Y277" s="121" t="str">
        <f t="shared" si="79"/>
        <v>-</v>
      </c>
    </row>
    <row r="278" spans="1:25" ht="26.25">
      <c r="A278" s="8" t="s">
        <v>743</v>
      </c>
      <c r="B278" s="8" t="s">
        <v>744</v>
      </c>
      <c r="C278" s="8" t="s">
        <v>745</v>
      </c>
      <c r="D278" s="9">
        <f>'т.2020 выгрузка'!D252</f>
        <v>0</v>
      </c>
      <c r="E278" s="9">
        <f>'т.2020 выгрузка'!E252</f>
        <v>0</v>
      </c>
      <c r="F278" s="9">
        <f>'т.2020 выгрузка'!F252</f>
        <v>0</v>
      </c>
      <c r="G278" s="9">
        <f>'т.2020 выгрузка'!G252</f>
        <v>0</v>
      </c>
      <c r="H278" s="9">
        <f>'т.2020 выгрузка'!H252</f>
        <v>0</v>
      </c>
      <c r="I278" s="9">
        <f>'т.2020 выгрузка'!I252</f>
        <v>0</v>
      </c>
      <c r="J278" s="9">
        <f>'т.2020 выгрузка'!J252</f>
        <v>0</v>
      </c>
      <c r="K278" s="9">
        <f>'т.2020 выгрузка'!K252</f>
        <v>0</v>
      </c>
      <c r="L278" s="9">
        <f>'т.2020 выгрузка'!L252</f>
        <v>0</v>
      </c>
      <c r="M278" s="9">
        <f>'т.2020 выгрузка'!M252</f>
        <v>0</v>
      </c>
      <c r="N278" s="9">
        <f>'т.2020 выгрузка'!N252</f>
        <v>0</v>
      </c>
      <c r="O278" s="9">
        <f>'т.2020 выгрузка'!O252</f>
        <v>0</v>
      </c>
      <c r="P278" s="43">
        <f t="shared" si="80"/>
        <v>0</v>
      </c>
      <c r="Q278" s="43">
        <f t="shared" si="76"/>
        <v>0</v>
      </c>
      <c r="R278" s="99" t="str">
        <f t="shared" si="78"/>
        <v>0</v>
      </c>
      <c r="S278" s="43">
        <f t="shared" si="81"/>
        <v>0</v>
      </c>
      <c r="T278" s="43">
        <f t="shared" si="82"/>
        <v>0</v>
      </c>
      <c r="U278" s="43">
        <f t="shared" si="83"/>
        <v>0</v>
      </c>
      <c r="V278" s="43">
        <f t="shared" si="84"/>
        <v>0</v>
      </c>
      <c r="W278" s="43">
        <f t="shared" si="85"/>
        <v>0</v>
      </c>
      <c r="X278" s="43">
        <f t="shared" si="86"/>
        <v>0</v>
      </c>
      <c r="Y278" s="121" t="str">
        <f t="shared" si="79"/>
        <v>-</v>
      </c>
    </row>
    <row r="279" spans="1:25" ht="39">
      <c r="A279" s="8" t="s">
        <v>746</v>
      </c>
      <c r="B279" s="8" t="s">
        <v>747</v>
      </c>
      <c r="C279" s="8" t="s">
        <v>748</v>
      </c>
      <c r="D279" s="9">
        <f>'т.2020 выгрузка'!D253</f>
        <v>0</v>
      </c>
      <c r="E279" s="9">
        <f>'т.2020 выгрузка'!E253</f>
        <v>0</v>
      </c>
      <c r="F279" s="9">
        <f>'т.2020 выгрузка'!F253</f>
        <v>0</v>
      </c>
      <c r="G279" s="9">
        <f>'т.2020 выгрузка'!G253</f>
        <v>0</v>
      </c>
      <c r="H279" s="9">
        <f>'т.2020 выгрузка'!H253</f>
        <v>0</v>
      </c>
      <c r="I279" s="9">
        <f>'т.2020 выгрузка'!I253</f>
        <v>0</v>
      </c>
      <c r="J279" s="9">
        <f>'т.2020 выгрузка'!J253</f>
        <v>0</v>
      </c>
      <c r="K279" s="9">
        <f>'т.2020 выгрузка'!K253</f>
        <v>0</v>
      </c>
      <c r="L279" s="9">
        <f>'т.2020 выгрузка'!L253</f>
        <v>0</v>
      </c>
      <c r="M279" s="9">
        <f>'т.2020 выгрузка'!M253</f>
        <v>0</v>
      </c>
      <c r="N279" s="9">
        <f>'т.2020 выгрузка'!N253</f>
        <v>0</v>
      </c>
      <c r="O279" s="9">
        <f>'т.2020 выгрузка'!O253</f>
        <v>0</v>
      </c>
      <c r="P279" s="43">
        <f t="shared" si="80"/>
        <v>0</v>
      </c>
      <c r="Q279" s="43">
        <f t="shared" si="76"/>
        <v>0</v>
      </c>
      <c r="R279" s="99" t="str">
        <f t="shared" si="78"/>
        <v>0</v>
      </c>
      <c r="S279" s="43">
        <f t="shared" si="81"/>
        <v>0</v>
      </c>
      <c r="T279" s="43">
        <f t="shared" si="82"/>
        <v>0</v>
      </c>
      <c r="U279" s="43">
        <f t="shared" si="83"/>
        <v>0</v>
      </c>
      <c r="V279" s="43">
        <f t="shared" si="84"/>
        <v>0</v>
      </c>
      <c r="W279" s="43">
        <f t="shared" si="85"/>
        <v>0</v>
      </c>
      <c r="X279" s="43">
        <f t="shared" si="86"/>
        <v>0</v>
      </c>
      <c r="Y279" s="121" t="str">
        <f t="shared" si="79"/>
        <v>-</v>
      </c>
    </row>
    <row r="280" spans="1:25" ht="26.25">
      <c r="A280" s="8" t="s">
        <v>749</v>
      </c>
      <c r="B280" s="8" t="s">
        <v>750</v>
      </c>
      <c r="C280" s="8" t="s">
        <v>751</v>
      </c>
      <c r="D280" s="9">
        <f>'т.2020 выгрузка'!D254</f>
        <v>0</v>
      </c>
      <c r="E280" s="9">
        <f>'т.2020 выгрузка'!E254</f>
        <v>0</v>
      </c>
      <c r="F280" s="9">
        <f>'т.2020 выгрузка'!F254</f>
        <v>0</v>
      </c>
      <c r="G280" s="9">
        <f>'т.2020 выгрузка'!G254</f>
        <v>0</v>
      </c>
      <c r="H280" s="9">
        <f>'т.2020 выгрузка'!H254</f>
        <v>0</v>
      </c>
      <c r="I280" s="9">
        <f>'т.2020 выгрузка'!I254</f>
        <v>0</v>
      </c>
      <c r="J280" s="9">
        <f>'т.2020 выгрузка'!J254</f>
        <v>0</v>
      </c>
      <c r="K280" s="9">
        <f>'т.2020 выгрузка'!K254</f>
        <v>0</v>
      </c>
      <c r="L280" s="9">
        <f>'т.2020 выгрузка'!L254</f>
        <v>0</v>
      </c>
      <c r="M280" s="9">
        <f>'т.2020 выгрузка'!M254</f>
        <v>0</v>
      </c>
      <c r="N280" s="9">
        <f>'т.2020 выгрузка'!N254</f>
        <v>0</v>
      </c>
      <c r="O280" s="9">
        <f>'т.2020 выгрузка'!O254</f>
        <v>0</v>
      </c>
      <c r="P280" s="43">
        <f t="shared" si="80"/>
        <v>0</v>
      </c>
      <c r="Q280" s="43">
        <f t="shared" si="76"/>
        <v>0</v>
      </c>
      <c r="R280" s="99" t="str">
        <f t="shared" si="78"/>
        <v>0</v>
      </c>
      <c r="S280" s="43">
        <f t="shared" si="81"/>
        <v>0</v>
      </c>
      <c r="T280" s="43">
        <f t="shared" si="82"/>
        <v>0</v>
      </c>
      <c r="U280" s="43">
        <f t="shared" si="83"/>
        <v>0</v>
      </c>
      <c r="V280" s="43">
        <f t="shared" si="84"/>
        <v>0</v>
      </c>
      <c r="W280" s="43">
        <f t="shared" si="85"/>
        <v>0</v>
      </c>
      <c r="X280" s="43">
        <f t="shared" si="86"/>
        <v>0</v>
      </c>
      <c r="Y280" s="121" t="str">
        <f t="shared" si="79"/>
        <v>-</v>
      </c>
    </row>
    <row r="281" spans="1:25" ht="15">
      <c r="A281" s="16" t="s">
        <v>800</v>
      </c>
      <c r="B281" s="17"/>
      <c r="C281" s="17"/>
      <c r="D281" s="18">
        <f>D271-D272-D274-D275-D276-D277-D279</f>
        <v>0</v>
      </c>
      <c r="E281" s="18">
        <f t="shared" ref="E281:O281" si="88">E271-E272-E274-E275-E276-E277-E279</f>
        <v>0</v>
      </c>
      <c r="F281" s="18">
        <f t="shared" si="88"/>
        <v>0</v>
      </c>
      <c r="G281" s="18">
        <f t="shared" si="88"/>
        <v>0</v>
      </c>
      <c r="H281" s="18">
        <f t="shared" si="88"/>
        <v>0</v>
      </c>
      <c r="I281" s="18">
        <f t="shared" si="88"/>
        <v>0</v>
      </c>
      <c r="J281" s="18">
        <f t="shared" si="88"/>
        <v>0</v>
      </c>
      <c r="K281" s="18">
        <f t="shared" si="88"/>
        <v>0</v>
      </c>
      <c r="L281" s="18">
        <f t="shared" si="88"/>
        <v>0</v>
      </c>
      <c r="M281" s="18">
        <f t="shared" si="88"/>
        <v>0</v>
      </c>
      <c r="N281" s="18">
        <f t="shared" si="88"/>
        <v>0</v>
      </c>
      <c r="O281" s="18">
        <f t="shared" si="88"/>
        <v>0</v>
      </c>
      <c r="P281" s="46">
        <f t="shared" si="80"/>
        <v>0</v>
      </c>
      <c r="Q281" s="46">
        <f t="shared" si="76"/>
        <v>0</v>
      </c>
      <c r="R281" s="99" t="str">
        <f t="shared" si="78"/>
        <v>0</v>
      </c>
      <c r="S281" s="46">
        <f t="shared" si="81"/>
        <v>0</v>
      </c>
      <c r="T281" s="46">
        <f t="shared" si="82"/>
        <v>0</v>
      </c>
      <c r="U281" s="46">
        <f t="shared" si="83"/>
        <v>0</v>
      </c>
      <c r="V281" s="46">
        <f t="shared" si="84"/>
        <v>0</v>
      </c>
      <c r="W281" s="46">
        <f t="shared" si="85"/>
        <v>0</v>
      </c>
      <c r="X281" s="46">
        <f t="shared" si="86"/>
        <v>0</v>
      </c>
      <c r="Y281" s="121" t="str">
        <f t="shared" si="79"/>
        <v>-</v>
      </c>
    </row>
    <row r="282" spans="1:25" ht="15">
      <c r="A282" s="8" t="s">
        <v>752</v>
      </c>
      <c r="B282" s="8" t="s">
        <v>753</v>
      </c>
      <c r="C282" s="8" t="s">
        <v>754</v>
      </c>
      <c r="D282" s="9">
        <f>'т.2020 выгрузка'!D255</f>
        <v>0</v>
      </c>
      <c r="E282" s="9">
        <f>'т.2020 выгрузка'!E255</f>
        <v>0</v>
      </c>
      <c r="F282" s="9">
        <f>'т.2020 выгрузка'!F255</f>
        <v>0</v>
      </c>
      <c r="G282" s="9">
        <f>'т.2020 выгрузка'!G255</f>
        <v>0</v>
      </c>
      <c r="H282" s="9">
        <f>'т.2020 выгрузка'!H255</f>
        <v>0</v>
      </c>
      <c r="I282" s="9">
        <f>'т.2020 выгрузка'!I255</f>
        <v>0</v>
      </c>
      <c r="J282" s="9">
        <f>'т.2020 выгрузка'!J255</f>
        <v>0</v>
      </c>
      <c r="K282" s="9">
        <f>'т.2020 выгрузка'!K255</f>
        <v>0</v>
      </c>
      <c r="L282" s="9">
        <f>'т.2020 выгрузка'!L255</f>
        <v>0</v>
      </c>
      <c r="M282" s="9">
        <f>'т.2020 выгрузка'!M255</f>
        <v>0</v>
      </c>
      <c r="N282" s="9">
        <f>'т.2020 выгрузка'!N255</f>
        <v>0</v>
      </c>
      <c r="O282" s="9">
        <f>'т.2020 выгрузка'!O255</f>
        <v>0</v>
      </c>
      <c r="P282" s="43">
        <f t="shared" si="80"/>
        <v>0</v>
      </c>
      <c r="Q282" s="43">
        <f t="shared" si="76"/>
        <v>0</v>
      </c>
      <c r="R282" s="99" t="str">
        <f t="shared" si="78"/>
        <v>0</v>
      </c>
      <c r="S282" s="43">
        <f t="shared" si="81"/>
        <v>0</v>
      </c>
      <c r="T282" s="43">
        <f t="shared" si="82"/>
        <v>0</v>
      </c>
      <c r="U282" s="43">
        <f t="shared" si="83"/>
        <v>0</v>
      </c>
      <c r="V282" s="43">
        <f t="shared" si="84"/>
        <v>0</v>
      </c>
      <c r="W282" s="43">
        <f t="shared" si="85"/>
        <v>0</v>
      </c>
      <c r="X282" s="43">
        <f t="shared" si="86"/>
        <v>0</v>
      </c>
      <c r="Y282" s="121" t="str">
        <f t="shared" si="79"/>
        <v>-</v>
      </c>
    </row>
    <row r="283" spans="1:25" ht="39">
      <c r="A283" s="8" t="s">
        <v>755</v>
      </c>
      <c r="B283" s="8" t="s">
        <v>756</v>
      </c>
      <c r="C283" s="8" t="s">
        <v>757</v>
      </c>
      <c r="D283" s="9">
        <f>'т.2020 выгрузка'!D256</f>
        <v>0</v>
      </c>
      <c r="E283" s="9">
        <f>'т.2020 выгрузка'!E256</f>
        <v>0</v>
      </c>
      <c r="F283" s="9">
        <f>'т.2020 выгрузка'!F256</f>
        <v>0</v>
      </c>
      <c r="G283" s="9">
        <f>'т.2020 выгрузка'!G256</f>
        <v>0</v>
      </c>
      <c r="H283" s="9">
        <f>'т.2020 выгрузка'!H256</f>
        <v>0</v>
      </c>
      <c r="I283" s="9">
        <f>'т.2020 выгрузка'!I256</f>
        <v>0</v>
      </c>
      <c r="J283" s="9">
        <f>'т.2020 выгрузка'!J256</f>
        <v>0</v>
      </c>
      <c r="K283" s="9">
        <f>'т.2020 выгрузка'!K256</f>
        <v>0</v>
      </c>
      <c r="L283" s="9">
        <f>'т.2020 выгрузка'!L256</f>
        <v>0</v>
      </c>
      <c r="M283" s="9">
        <f>'т.2020 выгрузка'!M256</f>
        <v>0</v>
      </c>
      <c r="N283" s="9">
        <f>'т.2020 выгрузка'!N256</f>
        <v>0</v>
      </c>
      <c r="O283" s="9">
        <f>'т.2020 выгрузка'!O256</f>
        <v>0</v>
      </c>
      <c r="P283" s="43">
        <f t="shared" si="80"/>
        <v>0</v>
      </c>
      <c r="Q283" s="43">
        <f t="shared" si="76"/>
        <v>0</v>
      </c>
      <c r="R283" s="99" t="str">
        <f t="shared" si="78"/>
        <v>0</v>
      </c>
      <c r="S283" s="43">
        <f t="shared" si="81"/>
        <v>0</v>
      </c>
      <c r="T283" s="43">
        <f t="shared" si="82"/>
        <v>0</v>
      </c>
      <c r="U283" s="43">
        <f t="shared" si="83"/>
        <v>0</v>
      </c>
      <c r="V283" s="43">
        <f t="shared" si="84"/>
        <v>0</v>
      </c>
      <c r="W283" s="43">
        <f t="shared" si="85"/>
        <v>0</v>
      </c>
      <c r="X283" s="43">
        <f t="shared" si="86"/>
        <v>0</v>
      </c>
      <c r="Y283" s="121" t="str">
        <f t="shared" si="79"/>
        <v>-</v>
      </c>
    </row>
    <row r="284" spans="1:25" ht="26.25">
      <c r="A284" s="8" t="s">
        <v>758</v>
      </c>
      <c r="B284" s="8" t="s">
        <v>759</v>
      </c>
      <c r="C284" s="8" t="s">
        <v>760</v>
      </c>
      <c r="D284" s="9">
        <f>'т.2020 выгрузка'!D257</f>
        <v>0</v>
      </c>
      <c r="E284" s="9">
        <f>'т.2020 выгрузка'!E257</f>
        <v>0</v>
      </c>
      <c r="F284" s="9">
        <f>'т.2020 выгрузка'!F257</f>
        <v>0</v>
      </c>
      <c r="G284" s="9">
        <f>'т.2020 выгрузка'!G257</f>
        <v>0</v>
      </c>
      <c r="H284" s="9">
        <f>'т.2020 выгрузка'!H257</f>
        <v>0</v>
      </c>
      <c r="I284" s="9">
        <f>'т.2020 выгрузка'!I257</f>
        <v>0</v>
      </c>
      <c r="J284" s="9">
        <f>'т.2020 выгрузка'!J257</f>
        <v>0</v>
      </c>
      <c r="K284" s="9">
        <f>'т.2020 выгрузка'!K257</f>
        <v>0</v>
      </c>
      <c r="L284" s="9">
        <f>'т.2020 выгрузка'!L257</f>
        <v>0</v>
      </c>
      <c r="M284" s="9">
        <f>'т.2020 выгрузка'!M257</f>
        <v>0</v>
      </c>
      <c r="N284" s="9">
        <f>'т.2020 выгрузка'!N257</f>
        <v>0</v>
      </c>
      <c r="O284" s="9">
        <f>'т.2020 выгрузка'!O257</f>
        <v>0</v>
      </c>
      <c r="P284" s="43">
        <f t="shared" si="80"/>
        <v>0</v>
      </c>
      <c r="Q284" s="43">
        <f t="shared" si="76"/>
        <v>0</v>
      </c>
      <c r="R284" s="99" t="str">
        <f t="shared" si="78"/>
        <v>0</v>
      </c>
      <c r="S284" s="43">
        <f t="shared" si="81"/>
        <v>0</v>
      </c>
      <c r="T284" s="43">
        <f t="shared" si="82"/>
        <v>0</v>
      </c>
      <c r="U284" s="43">
        <f t="shared" si="83"/>
        <v>0</v>
      </c>
      <c r="V284" s="43">
        <f t="shared" si="84"/>
        <v>0</v>
      </c>
      <c r="W284" s="43">
        <f t="shared" si="85"/>
        <v>0</v>
      </c>
      <c r="X284" s="43">
        <f t="shared" si="86"/>
        <v>0</v>
      </c>
      <c r="Y284" s="121" t="str">
        <f t="shared" si="79"/>
        <v>-</v>
      </c>
    </row>
    <row r="285" spans="1:25" ht="26.25">
      <c r="A285" s="8" t="s">
        <v>761</v>
      </c>
      <c r="B285" s="8" t="s">
        <v>762</v>
      </c>
      <c r="C285" s="8" t="s">
        <v>763</v>
      </c>
      <c r="D285" s="9">
        <f>'т.2020 выгрузка'!D258</f>
        <v>0</v>
      </c>
      <c r="E285" s="9">
        <f>'т.2020 выгрузка'!E258</f>
        <v>0</v>
      </c>
      <c r="F285" s="9">
        <f>'т.2020 выгрузка'!F258</f>
        <v>0</v>
      </c>
      <c r="G285" s="9">
        <f>'т.2020 выгрузка'!G258</f>
        <v>0</v>
      </c>
      <c r="H285" s="9">
        <f>'т.2020 выгрузка'!H258</f>
        <v>0</v>
      </c>
      <c r="I285" s="9">
        <f>'т.2020 выгрузка'!I258</f>
        <v>0</v>
      </c>
      <c r="J285" s="9">
        <f>'т.2020 выгрузка'!J258</f>
        <v>0</v>
      </c>
      <c r="K285" s="9">
        <f>'т.2020 выгрузка'!K258</f>
        <v>0</v>
      </c>
      <c r="L285" s="9">
        <f>'т.2020 выгрузка'!L258</f>
        <v>0</v>
      </c>
      <c r="M285" s="9">
        <f>'т.2020 выгрузка'!M258</f>
        <v>0</v>
      </c>
      <c r="N285" s="9">
        <f>'т.2020 выгрузка'!N258</f>
        <v>0</v>
      </c>
      <c r="O285" s="9">
        <f>'т.2020 выгрузка'!O258</f>
        <v>0</v>
      </c>
      <c r="P285" s="43">
        <f t="shared" si="80"/>
        <v>0</v>
      </c>
      <c r="Q285" s="43">
        <f t="shared" si="76"/>
        <v>0</v>
      </c>
      <c r="R285" s="99" t="str">
        <f t="shared" si="78"/>
        <v>0</v>
      </c>
      <c r="S285" s="43">
        <f t="shared" si="81"/>
        <v>0</v>
      </c>
      <c r="T285" s="43">
        <f t="shared" si="82"/>
        <v>0</v>
      </c>
      <c r="U285" s="43">
        <f t="shared" si="83"/>
        <v>0</v>
      </c>
      <c r="V285" s="43">
        <f t="shared" si="84"/>
        <v>0</v>
      </c>
      <c r="W285" s="43">
        <f t="shared" si="85"/>
        <v>0</v>
      </c>
      <c r="X285" s="43">
        <f t="shared" si="86"/>
        <v>0</v>
      </c>
      <c r="Y285" s="121" t="str">
        <f t="shared" si="79"/>
        <v>-</v>
      </c>
    </row>
    <row r="286" spans="1:25" ht="15">
      <c r="A286" s="8" t="s">
        <v>764</v>
      </c>
      <c r="B286" s="8" t="s">
        <v>765</v>
      </c>
      <c r="C286" s="8" t="s">
        <v>766</v>
      </c>
      <c r="D286" s="9">
        <f>'т.2020 выгрузка'!D259</f>
        <v>0</v>
      </c>
      <c r="E286" s="9">
        <f>'т.2020 выгрузка'!E259</f>
        <v>0</v>
      </c>
      <c r="F286" s="9">
        <f>'т.2020 выгрузка'!F259</f>
        <v>0</v>
      </c>
      <c r="G286" s="9">
        <f>'т.2020 выгрузка'!G259</f>
        <v>0</v>
      </c>
      <c r="H286" s="9">
        <f>'т.2020 выгрузка'!H259</f>
        <v>0</v>
      </c>
      <c r="I286" s="9">
        <f>'т.2020 выгрузка'!I259</f>
        <v>0</v>
      </c>
      <c r="J286" s="9">
        <f>'т.2020 выгрузка'!J259</f>
        <v>0</v>
      </c>
      <c r="K286" s="9">
        <f>'т.2020 выгрузка'!K259</f>
        <v>0</v>
      </c>
      <c r="L286" s="9">
        <f>'т.2020 выгрузка'!L259</f>
        <v>0</v>
      </c>
      <c r="M286" s="9">
        <f>'т.2020 выгрузка'!M259</f>
        <v>0</v>
      </c>
      <c r="N286" s="9">
        <f>'т.2020 выгрузка'!N259</f>
        <v>0</v>
      </c>
      <c r="O286" s="9">
        <f>'т.2020 выгрузка'!O259</f>
        <v>0</v>
      </c>
      <c r="P286" s="43">
        <f t="shared" si="80"/>
        <v>0</v>
      </c>
      <c r="Q286" s="43">
        <f t="shared" si="76"/>
        <v>0</v>
      </c>
      <c r="R286" s="99" t="str">
        <f t="shared" si="78"/>
        <v>0</v>
      </c>
      <c r="S286" s="43">
        <f t="shared" si="81"/>
        <v>0</v>
      </c>
      <c r="T286" s="43">
        <f t="shared" si="82"/>
        <v>0</v>
      </c>
      <c r="U286" s="43">
        <f t="shared" si="83"/>
        <v>0</v>
      </c>
      <c r="V286" s="43">
        <f t="shared" si="84"/>
        <v>0</v>
      </c>
      <c r="W286" s="43">
        <f t="shared" si="85"/>
        <v>0</v>
      </c>
      <c r="X286" s="43">
        <f t="shared" si="86"/>
        <v>0</v>
      </c>
      <c r="Y286" s="121" t="str">
        <f t="shared" si="79"/>
        <v>-</v>
      </c>
    </row>
    <row r="287" spans="1:25" ht="15">
      <c r="A287" s="8" t="s">
        <v>767</v>
      </c>
      <c r="B287" s="8" t="s">
        <v>768</v>
      </c>
      <c r="C287" s="8" t="s">
        <v>769</v>
      </c>
      <c r="D287" s="9">
        <f>'т.2020 выгрузка'!D260</f>
        <v>0</v>
      </c>
      <c r="E287" s="9">
        <f>'т.2020 выгрузка'!E260</f>
        <v>0</v>
      </c>
      <c r="F287" s="9">
        <f>'т.2020 выгрузка'!F260</f>
        <v>0</v>
      </c>
      <c r="G287" s="9">
        <f>'т.2020 выгрузка'!G260</f>
        <v>0</v>
      </c>
      <c r="H287" s="9">
        <f>'т.2020 выгрузка'!H260</f>
        <v>0</v>
      </c>
      <c r="I287" s="9">
        <f>'т.2020 выгрузка'!I260</f>
        <v>0</v>
      </c>
      <c r="J287" s="9">
        <f>'т.2020 выгрузка'!J260</f>
        <v>0</v>
      </c>
      <c r="K287" s="9">
        <f>'т.2020 выгрузка'!K260</f>
        <v>0</v>
      </c>
      <c r="L287" s="9">
        <f>'т.2020 выгрузка'!L260</f>
        <v>0</v>
      </c>
      <c r="M287" s="9">
        <f>'т.2020 выгрузка'!M260</f>
        <v>0</v>
      </c>
      <c r="N287" s="9">
        <f>'т.2020 выгрузка'!N260</f>
        <v>0</v>
      </c>
      <c r="O287" s="9">
        <f>'т.2020 выгрузка'!O260</f>
        <v>0</v>
      </c>
      <c r="P287" s="43">
        <f t="shared" si="80"/>
        <v>0</v>
      </c>
      <c r="Q287" s="43">
        <f t="shared" si="76"/>
        <v>0</v>
      </c>
      <c r="R287" s="99" t="str">
        <f t="shared" si="78"/>
        <v>0</v>
      </c>
      <c r="S287" s="43">
        <f t="shared" si="81"/>
        <v>0</v>
      </c>
      <c r="T287" s="43">
        <f t="shared" si="82"/>
        <v>0</v>
      </c>
      <c r="U287" s="43">
        <f t="shared" si="83"/>
        <v>0</v>
      </c>
      <c r="V287" s="43">
        <f t="shared" si="84"/>
        <v>0</v>
      </c>
      <c r="W287" s="43">
        <f t="shared" si="85"/>
        <v>0</v>
      </c>
      <c r="X287" s="43">
        <f t="shared" si="86"/>
        <v>0</v>
      </c>
      <c r="Y287" s="121" t="str">
        <f t="shared" si="79"/>
        <v>-</v>
      </c>
    </row>
    <row r="288" spans="1:25" ht="15">
      <c r="A288" s="8" t="s">
        <v>770</v>
      </c>
      <c r="B288" s="8" t="s">
        <v>771</v>
      </c>
      <c r="C288" s="8" t="s">
        <v>772</v>
      </c>
      <c r="D288" s="9">
        <f>'т.2020 выгрузка'!D261</f>
        <v>0</v>
      </c>
      <c r="E288" s="9">
        <f>'т.2020 выгрузка'!E261</f>
        <v>0</v>
      </c>
      <c r="F288" s="9">
        <f>'т.2020 выгрузка'!F261</f>
        <v>0</v>
      </c>
      <c r="G288" s="9">
        <f>'т.2020 выгрузка'!G261</f>
        <v>0</v>
      </c>
      <c r="H288" s="9">
        <f>'т.2020 выгрузка'!H261</f>
        <v>0</v>
      </c>
      <c r="I288" s="9">
        <f>'т.2020 выгрузка'!I261</f>
        <v>0</v>
      </c>
      <c r="J288" s="9">
        <f>'т.2020 выгрузка'!J261</f>
        <v>0</v>
      </c>
      <c r="K288" s="9">
        <f>'т.2020 выгрузка'!K261</f>
        <v>0</v>
      </c>
      <c r="L288" s="9">
        <f>'т.2020 выгрузка'!L261</f>
        <v>0</v>
      </c>
      <c r="M288" s="9">
        <f>'т.2020 выгрузка'!M261</f>
        <v>0</v>
      </c>
      <c r="N288" s="9">
        <f>'т.2020 выгрузка'!N261</f>
        <v>0</v>
      </c>
      <c r="O288" s="9">
        <f>'т.2020 выгрузка'!O261</f>
        <v>0</v>
      </c>
      <c r="P288" s="43">
        <f t="shared" si="80"/>
        <v>0</v>
      </c>
      <c r="Q288" s="43">
        <f t="shared" si="76"/>
        <v>0</v>
      </c>
      <c r="R288" s="99" t="str">
        <f t="shared" si="78"/>
        <v>0</v>
      </c>
      <c r="S288" s="43">
        <f t="shared" si="81"/>
        <v>0</v>
      </c>
      <c r="T288" s="43">
        <f t="shared" si="82"/>
        <v>0</v>
      </c>
      <c r="U288" s="43">
        <f t="shared" si="83"/>
        <v>0</v>
      </c>
      <c r="V288" s="43">
        <f t="shared" si="84"/>
        <v>0</v>
      </c>
      <c r="W288" s="43">
        <f t="shared" si="85"/>
        <v>0</v>
      </c>
      <c r="X288" s="43">
        <f t="shared" si="86"/>
        <v>0</v>
      </c>
      <c r="Y288" s="121" t="str">
        <f t="shared" si="79"/>
        <v>-</v>
      </c>
    </row>
    <row r="289" spans="1:25" ht="15">
      <c r="A289" s="8" t="s">
        <v>773</v>
      </c>
      <c r="B289" s="8" t="s">
        <v>774</v>
      </c>
      <c r="C289" s="8" t="s">
        <v>775</v>
      </c>
      <c r="D289" s="9">
        <f>'т.2020 выгрузка'!D262</f>
        <v>0</v>
      </c>
      <c r="E289" s="9">
        <f>'т.2020 выгрузка'!E262</f>
        <v>0</v>
      </c>
      <c r="F289" s="9">
        <f>'т.2020 выгрузка'!F262</f>
        <v>0</v>
      </c>
      <c r="G289" s="9">
        <f>'т.2020 выгрузка'!G262</f>
        <v>0</v>
      </c>
      <c r="H289" s="9">
        <f>'т.2020 выгрузка'!H262</f>
        <v>0</v>
      </c>
      <c r="I289" s="9">
        <f>'т.2020 выгрузка'!I262</f>
        <v>0</v>
      </c>
      <c r="J289" s="9">
        <f>'т.2020 выгрузка'!J262</f>
        <v>0</v>
      </c>
      <c r="K289" s="9">
        <f>'т.2020 выгрузка'!K262</f>
        <v>0</v>
      </c>
      <c r="L289" s="9">
        <f>'т.2020 выгрузка'!L262</f>
        <v>0</v>
      </c>
      <c r="M289" s="9">
        <f>'т.2020 выгрузка'!M262</f>
        <v>0</v>
      </c>
      <c r="N289" s="9">
        <f>'т.2020 выгрузка'!N262</f>
        <v>0</v>
      </c>
      <c r="O289" s="9">
        <f>'т.2020 выгрузка'!O262</f>
        <v>0</v>
      </c>
      <c r="P289" s="43">
        <f t="shared" si="80"/>
        <v>0</v>
      </c>
      <c r="Q289" s="43">
        <f t="shared" si="76"/>
        <v>0</v>
      </c>
      <c r="R289" s="99" t="str">
        <f t="shared" si="78"/>
        <v>0</v>
      </c>
      <c r="S289" s="43">
        <f t="shared" si="81"/>
        <v>0</v>
      </c>
      <c r="T289" s="43">
        <f t="shared" si="82"/>
        <v>0</v>
      </c>
      <c r="U289" s="43">
        <f t="shared" si="83"/>
        <v>0</v>
      </c>
      <c r="V289" s="43">
        <f t="shared" si="84"/>
        <v>0</v>
      </c>
      <c r="W289" s="43">
        <f t="shared" si="85"/>
        <v>0</v>
      </c>
      <c r="X289" s="43">
        <f t="shared" si="86"/>
        <v>0</v>
      </c>
      <c r="Y289" s="121" t="str">
        <f t="shared" si="79"/>
        <v>-</v>
      </c>
    </row>
    <row r="290" spans="1:25" ht="15">
      <c r="A290" s="10" t="s">
        <v>776</v>
      </c>
      <c r="B290" s="10" t="s">
        <v>777</v>
      </c>
      <c r="C290" s="10" t="s">
        <v>778</v>
      </c>
      <c r="D290" s="9">
        <f>'т.2020 выгрузка'!D263</f>
        <v>0</v>
      </c>
      <c r="E290" s="9">
        <f>'т.2020 выгрузка'!E263</f>
        <v>0</v>
      </c>
      <c r="F290" s="9">
        <f>'т.2020 выгрузка'!F263</f>
        <v>0</v>
      </c>
      <c r="G290" s="9">
        <f>'т.2020 выгрузка'!G263</f>
        <v>0</v>
      </c>
      <c r="H290" s="9">
        <f>'т.2020 выгрузка'!H263</f>
        <v>0</v>
      </c>
      <c r="I290" s="9">
        <f>'т.2020 выгрузка'!I263</f>
        <v>0</v>
      </c>
      <c r="J290" s="9">
        <f>'т.2020 выгрузка'!J263</f>
        <v>0</v>
      </c>
      <c r="K290" s="9">
        <f>'т.2020 выгрузка'!K263</f>
        <v>0</v>
      </c>
      <c r="L290" s="9">
        <f>'т.2020 выгрузка'!L263</f>
        <v>0</v>
      </c>
      <c r="M290" s="9">
        <f>'т.2020 выгрузка'!M263</f>
        <v>0</v>
      </c>
      <c r="N290" s="9">
        <f>'т.2020 выгрузка'!N263</f>
        <v>0</v>
      </c>
      <c r="O290" s="9">
        <f>'т.2020 выгрузка'!O263</f>
        <v>0</v>
      </c>
      <c r="P290" s="43">
        <f t="shared" si="80"/>
        <v>0</v>
      </c>
      <c r="Q290" s="43">
        <f t="shared" si="76"/>
        <v>0</v>
      </c>
      <c r="R290" s="99" t="str">
        <f t="shared" si="78"/>
        <v>0</v>
      </c>
      <c r="S290" s="43">
        <f t="shared" si="81"/>
        <v>0</v>
      </c>
      <c r="T290" s="43">
        <f t="shared" si="82"/>
        <v>0</v>
      </c>
      <c r="U290" s="43">
        <f t="shared" si="83"/>
        <v>0</v>
      </c>
      <c r="V290" s="43">
        <f t="shared" si="84"/>
        <v>0</v>
      </c>
      <c r="W290" s="43">
        <f t="shared" si="85"/>
        <v>0</v>
      </c>
      <c r="X290" s="43">
        <f t="shared" si="86"/>
        <v>0</v>
      </c>
      <c r="Y290" s="121" t="str">
        <f t="shared" si="79"/>
        <v>-</v>
      </c>
    </row>
    <row r="291" spans="1:25" ht="15">
      <c r="A291" s="26" t="s">
        <v>803</v>
      </c>
      <c r="B291" s="27"/>
      <c r="C291" s="27"/>
      <c r="D291" s="28">
        <f>D270-D284-D285-D286-D287-D288-D289-D290</f>
        <v>0</v>
      </c>
      <c r="E291" s="28">
        <f t="shared" ref="E291:O291" si="89">E270-E284-E285-E286-E287-E288-E289-E290</f>
        <v>0</v>
      </c>
      <c r="F291" s="28">
        <f t="shared" si="89"/>
        <v>0</v>
      </c>
      <c r="G291" s="28">
        <f t="shared" si="89"/>
        <v>0</v>
      </c>
      <c r="H291" s="28">
        <f t="shared" si="89"/>
        <v>0</v>
      </c>
      <c r="I291" s="28">
        <f t="shared" si="89"/>
        <v>0</v>
      </c>
      <c r="J291" s="28">
        <f t="shared" si="89"/>
        <v>0</v>
      </c>
      <c r="K291" s="28">
        <f t="shared" si="89"/>
        <v>0</v>
      </c>
      <c r="L291" s="28">
        <f t="shared" si="89"/>
        <v>0</v>
      </c>
      <c r="M291" s="28">
        <f t="shared" si="89"/>
        <v>0</v>
      </c>
      <c r="N291" s="28">
        <f t="shared" si="89"/>
        <v>0</v>
      </c>
      <c r="O291" s="28">
        <f t="shared" si="89"/>
        <v>0</v>
      </c>
      <c r="P291" s="46">
        <f t="shared" si="80"/>
        <v>0</v>
      </c>
      <c r="Q291" s="46">
        <f>D291-G291</f>
        <v>0</v>
      </c>
      <c r="R291" s="99" t="str">
        <f t="shared" si="78"/>
        <v>0</v>
      </c>
      <c r="S291" s="46">
        <f t="shared" si="81"/>
        <v>0</v>
      </c>
      <c r="T291" s="46">
        <f t="shared" si="82"/>
        <v>0</v>
      </c>
      <c r="U291" s="46">
        <f t="shared" si="83"/>
        <v>0</v>
      </c>
      <c r="V291" s="46">
        <f t="shared" si="84"/>
        <v>0</v>
      </c>
      <c r="W291" s="46">
        <f t="shared" si="85"/>
        <v>0</v>
      </c>
      <c r="X291" s="46">
        <f t="shared" si="86"/>
        <v>0</v>
      </c>
      <c r="Y291" s="121" t="str">
        <f t="shared" si="79"/>
        <v>-</v>
      </c>
    </row>
  </sheetData>
  <mergeCells count="17">
    <mergeCell ref="K6:N6"/>
    <mergeCell ref="A4:A7"/>
    <mergeCell ref="B4:B7"/>
    <mergeCell ref="C4:C7"/>
    <mergeCell ref="D4:O4"/>
    <mergeCell ref="P4:X4"/>
    <mergeCell ref="D5:G5"/>
    <mergeCell ref="H5:H7"/>
    <mergeCell ref="I5:I7"/>
    <mergeCell ref="J5:O5"/>
    <mergeCell ref="P6:X6"/>
    <mergeCell ref="O6:O7"/>
    <mergeCell ref="D6:D7"/>
    <mergeCell ref="E6:E7"/>
    <mergeCell ref="F6:F7"/>
    <mergeCell ref="G6:G7"/>
    <mergeCell ref="J6:J7"/>
  </mergeCells>
  <conditionalFormatting sqref="P9:X291">
    <cfRule type="cellIs" dxfId="31" priority="4" operator="lessThan">
      <formula>0</formula>
    </cfRule>
  </conditionalFormatting>
  <conditionalFormatting sqref="R9:R291">
    <cfRule type="cellIs" dxfId="30" priority="3" operator="lessThan">
      <formula>0</formula>
    </cfRule>
  </conditionalFormatting>
  <conditionalFormatting sqref="Y9:Y291">
    <cfRule type="cellIs" dxfId="29" priority="1" operator="lessThan">
      <formula>1</formula>
    </cfRule>
    <cfRule type="cellIs" dxfId="28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Пояснит.запис.</vt:lpstr>
      <vt:lpstr>132 мон.выгрузка</vt:lpstr>
      <vt:lpstr>104 мон. выгрузка</vt:lpstr>
      <vt:lpstr>т.2300 выгрузка</vt:lpstr>
      <vt:lpstr>Контроль с МОН.</vt:lpstr>
      <vt:lpstr>т.2000 выгрузка </vt:lpstr>
      <vt:lpstr>т.2000 контроль</vt:lpstr>
      <vt:lpstr>т.2020 выгрузка</vt:lpstr>
      <vt:lpstr>т.2020 контроль</vt:lpstr>
      <vt:lpstr>т.2910 выгрузка</vt:lpstr>
      <vt:lpstr>т.2911 выгрузка</vt:lpstr>
      <vt:lpstr>т.2910-2911 контроль</vt:lpstr>
      <vt:lpstr>т.4000 выгрузка</vt:lpstr>
      <vt:lpstr>т.4001 выгрузка</vt:lpstr>
      <vt:lpstr>т.4000 контроль</vt:lpstr>
      <vt:lpstr>т.4003 выгрузка</vt:lpstr>
      <vt:lpstr>т.4003 контроль</vt:lpstr>
      <vt:lpstr>т.4110 выгрузка</vt:lpstr>
      <vt:lpstr>'т.2000 выгрузка '!Заголовки_для_печати</vt:lpstr>
    </vt:vector>
  </TitlesOfParts>
  <Company>MIAC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gav</cp:lastModifiedBy>
  <cp:lastPrinted>2017-02-07T08:25:48Z</cp:lastPrinted>
  <dcterms:created xsi:type="dcterms:W3CDTF">2003-11-26T07:35:45Z</dcterms:created>
  <dcterms:modified xsi:type="dcterms:W3CDTF">2026-01-21T10:44:27Z</dcterms:modified>
</cp:coreProperties>
</file>